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ADMINFOTEP\Desktop\2018\"/>
    </mc:Choice>
  </mc:AlternateContent>
  <bookViews>
    <workbookView xWindow="0" yWindow="0" windowWidth="20490" windowHeight="7365" tabRatio="823" firstSheet="1" activeTab="5"/>
  </bookViews>
  <sheets>
    <sheet name="TALENTO HUMANO" sheetId="11" r:id="rId1"/>
    <sheet name="DIRECCIONAMIENTO ESTRATEGICO" sheetId="9" r:id="rId2"/>
    <sheet name="VALORES PARA RESULTADOS" sheetId="10" r:id="rId3"/>
    <sheet name="EVALUACIÓN DE RESULTADOS" sheetId="14" r:id="rId4"/>
    <sheet name="INFORMACIÓN Y COMUNICACIÓN" sheetId="12" r:id="rId5"/>
    <sheet name="GESTIÓN DEL CONOCIMIENTO" sheetId="13" r:id="rId6"/>
    <sheet name="CONTROL INTERNO" sheetId="15" r:id="rId7"/>
    <sheet name="Categorías" sheetId="7" state="hidden" r:id="rId8"/>
  </sheets>
  <calcPr calcId="171027"/>
  <fileRecoveryPr autoRecover="0"/>
</workbook>
</file>

<file path=xl/calcChain.xml><?xml version="1.0" encoding="utf-8"?>
<calcChain xmlns="http://schemas.openxmlformats.org/spreadsheetml/2006/main">
  <c r="N122" i="9" l="1"/>
  <c r="N115" i="9" l="1"/>
  <c r="N114" i="9"/>
  <c r="N113" i="9"/>
  <c r="N112" i="9"/>
  <c r="N110" i="9"/>
  <c r="N105" i="9"/>
  <c r="N101" i="9"/>
  <c r="N97" i="9"/>
  <c r="N94" i="9"/>
  <c r="N92" i="9"/>
  <c r="N91" i="9"/>
  <c r="N88" i="9"/>
  <c r="N87" i="9"/>
  <c r="N83" i="9"/>
  <c r="D267" i="9" l="1"/>
  <c r="D175" i="9"/>
  <c r="D245" i="9" l="1"/>
  <c r="D238" i="9"/>
  <c r="D196" i="9"/>
  <c r="D183" i="9"/>
  <c r="D150" i="9"/>
  <c r="D139" i="9"/>
  <c r="D129" i="9"/>
  <c r="D116" i="9"/>
  <c r="D77" i="9"/>
  <c r="D15" i="9" l="1"/>
</calcChain>
</file>

<file path=xl/sharedStrings.xml><?xml version="1.0" encoding="utf-8"?>
<sst xmlns="http://schemas.openxmlformats.org/spreadsheetml/2006/main" count="1721" uniqueCount="742">
  <si>
    <t>FECHA DE INICIO</t>
  </si>
  <si>
    <t>FECHA FINAL</t>
  </si>
  <si>
    <t>FECHA DE EJECUCIÓN</t>
  </si>
  <si>
    <t>RECURSOS REQUERIDOS</t>
  </si>
  <si>
    <t>FÍSICOS Y HUMANOS</t>
  </si>
  <si>
    <t>OBJETIVO ESTRATÉGICO</t>
  </si>
  <si>
    <t>SI ES INVERSIÓN, NOMBRE DEL PROYECTO</t>
  </si>
  <si>
    <t>PRESUPUESTO ASIGNADO FUNCIONAMIENTO (EN PESOS)</t>
  </si>
  <si>
    <t>PRESUPUESTO ASIGNADO INVERSIÓN (EN PESOS)</t>
  </si>
  <si>
    <t>FINANCIEROS APORTADOS POR OTRAS ENTIDADES Y POR GESTIONAR (EN PESOS)</t>
  </si>
  <si>
    <t>META</t>
  </si>
  <si>
    <t>UNIDAD DE MEDIDA</t>
  </si>
  <si>
    <t>PERTENECE AL TABLERO DE LA MINISTRA</t>
  </si>
  <si>
    <t>DIMENSION O EJE MIPG</t>
  </si>
  <si>
    <t>PROGRAMA</t>
  </si>
  <si>
    <t xml:space="preserve"> INDICADOR DE PRODUCTO </t>
  </si>
  <si>
    <t xml:space="preserve">Direccionamiento estratégico y planeación </t>
  </si>
  <si>
    <t xml:space="preserve">ACTIVIDADES  </t>
  </si>
  <si>
    <t>Mejorar los resultados en lenguajes, ciencias y matemáticas, medidos por pruebas estandarizadas</t>
  </si>
  <si>
    <t>Brindar acceso con calidad a la educación superior</t>
  </si>
  <si>
    <t>Transformar y fortalecer la gestión y la cultura institucional</t>
  </si>
  <si>
    <t>ASISTENCIA A COMUNIDADES INDIGENAS A TRAVES DEL FONDO DE CREDITOS CONDONABLES ALVARO ULCUE - PNR REGION NACIONAL - ICETEX</t>
  </si>
  <si>
    <t>CREDITO EDUCATIVO PARA SOSTENIMIENTO DIRIGIDO A PROFESIONALES QUE CURSEN ESPECIALIZACIONES EN EL AREA DE SALUD -ICETEX.</t>
  </si>
  <si>
    <t>MEJORAMIENTO DE LA CALIDAD DE LA EDUCACION PREESCOLAR, BASICA Y MEDIA.</t>
  </si>
  <si>
    <t>ASISTENCIA TECNICA Y ASESORIA PARA EL FORTALECIMIENTO DE LOS PROCESOS DE PLANEACION, DESCENTRALIZACION Y REORGANIZACION DEL SECTOR EDUCATIVO.</t>
  </si>
  <si>
    <t>AMPLIACION DE LA COBERTURA EN LA EDUCACION SUPERIOR</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</si>
  <si>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</si>
  <si>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</si>
  <si>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</si>
  <si>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</si>
  <si>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</si>
  <si>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</si>
  <si>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</si>
  <si>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</si>
  <si>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</si>
  <si>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</si>
  <si>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</si>
  <si>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</si>
  <si>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</si>
  <si>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</si>
  <si>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</si>
  <si>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</si>
  <si>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</si>
  <si>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</si>
  <si>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</si>
  <si>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</si>
  <si>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</si>
  <si>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</si>
  <si>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</si>
  <si>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</si>
  <si>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</si>
  <si>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</si>
  <si>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</si>
  <si>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</si>
  <si>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</si>
  <si>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</si>
  <si>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</si>
  <si>
    <t>Presupuesto de Funcionamiento</t>
  </si>
  <si>
    <t>Gestión con valores para Resultados</t>
  </si>
  <si>
    <t xml:space="preserve">Evaluación de Resultados </t>
  </si>
  <si>
    <t xml:space="preserve">Talento Humano </t>
  </si>
  <si>
    <t xml:space="preserve">Información y Comunicación </t>
  </si>
  <si>
    <t xml:space="preserve">Gestión del Conocimiento y la Innovación </t>
  </si>
  <si>
    <t>Control Interno</t>
  </si>
  <si>
    <t xml:space="preserve">%
Proyectado </t>
  </si>
  <si>
    <t>Indicador de Producto</t>
  </si>
  <si>
    <t>Peso del Indicador dentro del Programa</t>
  </si>
  <si>
    <t>Unidad de Medida</t>
  </si>
  <si>
    <t>Meta</t>
  </si>
  <si>
    <t>Actividades</t>
  </si>
  <si>
    <t>Fecha de Ejecución</t>
  </si>
  <si>
    <t>Inicio
DD/MM/AAAA</t>
  </si>
  <si>
    <t>Final DD/MM/AAAA</t>
  </si>
  <si>
    <t>Otro</t>
  </si>
  <si>
    <t>Componente</t>
  </si>
  <si>
    <t>I TRIMESTRE</t>
  </si>
  <si>
    <t>II TRIMESTRE</t>
  </si>
  <si>
    <t>III TRIMESTRE</t>
  </si>
  <si>
    <t>IV TRIMESTRE</t>
  </si>
  <si>
    <t>Programación Actividades</t>
  </si>
  <si>
    <t>Planeación Institucional</t>
  </si>
  <si>
    <t>Política de gestión presupuestal y eficiencia del gasto público</t>
  </si>
  <si>
    <t>Ventanilla hacia adentro</t>
  </si>
  <si>
    <t>Formular y ejecutar Plan de trabajo para dar cumplimiento a los requisitos de seguridad digital para la entidad en función de los lineamiento de Min Tic para el efecto.</t>
  </si>
  <si>
    <t>Realizar el plan de trabajo orientado a dar cumplimiento a los requisitos  y procedimientos de defensa judicial, control normativo , conceptualización jurídica, cobro coactivo y demás actividades de defensa jurídica del Estado.</t>
  </si>
  <si>
    <t>Ventanilla hacia afuera</t>
  </si>
  <si>
    <t>Medir el nivel de satisfacción de los ciudadanos con relación a los trámites y servicios que ofrece a Entidad Adscrita y/o Vinculada.</t>
  </si>
  <si>
    <t>Formular y monitorear el plan de racionalización de trámites</t>
  </si>
  <si>
    <t>Gestión Estratégica del Talento Humano</t>
  </si>
  <si>
    <t>Integridad</t>
  </si>
  <si>
    <t>Elaborar y hacer seguimiento al plan de trabajo de la entidad para fortalecer la constitución de alianzas orientadas al fortalecimiento de los fines Misionales de la entidad.</t>
  </si>
  <si>
    <t>Gestión de la información y comunicación</t>
  </si>
  <si>
    <t>Desarrollar una iniciativa de de innovación abierta en la entidad.</t>
  </si>
  <si>
    <t>Realizar oportunamente el registro y reporte de novedades y Hojas de vida vinculadas en el SIGEP</t>
  </si>
  <si>
    <t>Formular y ejecutar el Plan de trabajo para el fortalecimiento y cumplimiento de requisitos normativos del  Sistema de gestión documental, acorde con las directrices del Archivo General de la Nación.</t>
  </si>
  <si>
    <t>Gestión Documental</t>
  </si>
  <si>
    <t xml:space="preserve"> Gestión del Conocimiento y la Innovación</t>
  </si>
  <si>
    <t>Seguimiento y evaluación del desempeño institucional</t>
  </si>
  <si>
    <t>Formular y desarrollar el Programa Anual de Auditoria para evaluar la gestión institucional.</t>
  </si>
  <si>
    <t>Dimensión o Eje Transversal</t>
  </si>
  <si>
    <t>Nivel de ejecución del plan de acción institucional</t>
  </si>
  <si>
    <t>Porcentaje</t>
  </si>
  <si>
    <t>31/12/2018</t>
  </si>
  <si>
    <t>Desarrollar una iniciativa orientada a fomentar la cultura de la educación en derechos humanos, paz y derecho humanitario</t>
  </si>
  <si>
    <t>Formular o actualizar la caracterización de ciudadanos, usuarios o grupos de interés con los cuales interactúa la entidad, con el fin de fortalecer la atención de sus necesidades, trámites y procesos.</t>
  </si>
  <si>
    <t>Dar cumplimiento en los tiempos establecidos para compromisos, obligaciones y pagos.</t>
  </si>
  <si>
    <t>Iniciativa desarrollada</t>
  </si>
  <si>
    <t>Numérico</t>
  </si>
  <si>
    <t>Caracterización formulada o actualizada</t>
  </si>
  <si>
    <t>30/09/2018</t>
  </si>
  <si>
    <t>Diagnóstico realizado</t>
  </si>
  <si>
    <t>Porcentaje de cumplimiento en el pago a compromisos</t>
  </si>
  <si>
    <t>Porcentaje de proyectos ajustados</t>
  </si>
  <si>
    <t>30/03/2018</t>
  </si>
  <si>
    <t>Formular o ajustar el 100% de los proyectos de inversión de  la Entidad Adscrita y/o Vinculada  a la estructura de cadena de valor de los programas presupuestales 2019</t>
  </si>
  <si>
    <t>pocentaje</t>
  </si>
  <si>
    <t>Elaborar la estrategia y herramientas de seguimiento a planes programas y proyectos de la entidad a nivel estrategico táctico y operativo</t>
  </si>
  <si>
    <t>Autodiagnostico FURAG II</t>
  </si>
  <si>
    <t>Realizar el seguimiento y la evaluación al cumplimiento de las metas o el uso de recursos de acuerdo a la planeación institucional, asi como garantizar la toma de decisiones</t>
  </si>
  <si>
    <t>Porcentaje de cumplimiento en los informes de evaluación de riesgos por control interno</t>
  </si>
  <si>
    <t>Realizar evaluación de la gestión de riesgos en la entidad como insumo para la toma de decisiones</t>
  </si>
  <si>
    <t>porcentaje de cumplimiento en reportes externo a nivel nación y sector</t>
  </si>
  <si>
    <t>Asegurar que se reporte en aplicativo Nacional y sectorial la información requerida (SINERGIA, SPI, entre otros)</t>
  </si>
  <si>
    <t xml:space="preserve">Porcentaje de implementación del Modelo Integrado de Planeación II por entidad </t>
  </si>
  <si>
    <t>Realizar la ejecución presupuestal de la entidad realizando los ajustes a los que haya lugar.</t>
  </si>
  <si>
    <t>Realizar la contratación a través  del SECOP II</t>
  </si>
  <si>
    <t xml:space="preserve">Formular y ejecutar el plan de trabajo con los componentes definidos en el numeral 3.2.3.3. del Manual Operativo Sistema de Gestión Mipg para el desarrollo de actividades de gestión ambiental de la entidad. </t>
  </si>
  <si>
    <t>Diseñar  e implementar estrategia de participación ciudadana</t>
  </si>
  <si>
    <t>Porcentaje de cumplimiento en la implementación de estrategia y herramientas para realizar el seguimiento y evaluación del desempeño institucional</t>
  </si>
  <si>
    <t xml:space="preserve">Porcentaje
Proyectado </t>
  </si>
  <si>
    <t>Porcentaje Ejecución Presupuestal</t>
  </si>
  <si>
    <t>Diseñar e implementar el 100Porcentaje la estrategia de rendición de cuentas</t>
  </si>
  <si>
    <t>Porcentaje de cumplimiento del plan de fortalecimiento institucional para el Sistema de Gestión de la entidad</t>
  </si>
  <si>
    <t>Porcentaje de cumplimiento del plan de implementación y estrategia gobierno digital y los cuatro ejes que lo comprenden</t>
  </si>
  <si>
    <t>Porcentaje de cumplimiento del plan de implementación de la estrategia seguridad digital</t>
  </si>
  <si>
    <t xml:space="preserve">Porcentaje de cumplimiento del plan de trabajo de requisitos, procedimientos de defensa judicial, control normativo, conceptualización jurídica, cobro coactivo y demás actividades de defensa jurídica del Estado. </t>
  </si>
  <si>
    <t>Porcentaje de Contratación realizada en el SECOP II</t>
  </si>
  <si>
    <t xml:space="preserve">Porcentaje de cumplimiento del plan de trabajo de actividades de gestión ambiental. </t>
  </si>
  <si>
    <t xml:space="preserve">Porcentaje de Implementación de la herramienta de evaluación de percepción de los ciudadanos </t>
  </si>
  <si>
    <t>Porcentaje de cumplimiento del Plan de Racionalización de Trámites</t>
  </si>
  <si>
    <t>Porcentaje de cumplimiento del Plan de Participación Ciudadana</t>
  </si>
  <si>
    <t>Porcentaje de cumplimiento de actividades de Rendición de Cuentas</t>
  </si>
  <si>
    <t xml:space="preserve">Porcentaje de cumplimiento del plan de trabajo de fortalecimiento de constitución de alianzas orientadas a fortalecimiento de los fines  actividades de alianzas </t>
  </si>
  <si>
    <t>Plan de trabajo elaborado y publicado</t>
  </si>
  <si>
    <t xml:space="preserve">Procentaje de ejecución del plan </t>
  </si>
  <si>
    <t>Numero de informes de PQRSD publicados</t>
  </si>
  <si>
    <t>Registrar, clasificar y realizar seguimiento la atención de PQRSD realizadas por los grupos de valor y las partes interesadas</t>
  </si>
  <si>
    <t>Procentaje de información publicada de acuerdo con el cronograma establecido</t>
  </si>
  <si>
    <t>Realizar programación de la actualización de la información institucional derivada del cumplimiento de la Ley 1712 de 2014. Decreto 103 de 2015 y Resolución 3564 de 2015.</t>
  </si>
  <si>
    <t>No. de iniciativas de innovación abierta implementadas</t>
  </si>
  <si>
    <t>Procentaje de HV cargadas en el SIGEP</t>
  </si>
  <si>
    <t>1 documento con la metodología/procedimiento(s) y la estrategia definidos al interior de cada entidad</t>
  </si>
  <si>
    <t>Definir  o ajustar la  metodología/procedimiento(s) y la estrategia en cada entidad para la gestión del conocimiento  como parte de la implementación del MIPG V2</t>
  </si>
  <si>
    <t>100% del plan de trabajo ejecutado</t>
  </si>
  <si>
    <t>Definir y ejecutar un plan de trabajo a través del cual se desarrolle una estrategia de aprendizaje organizacional en cada entidad para la gestión del conocimiento  en la que se incorporen los ejes de: generación y producción del conocimiento, cultura de compartir y difundir, herramientas para uso y apropiación, analítica institucional</t>
  </si>
  <si>
    <t>% de cumplimiento definición y ejecución plan de trabajo</t>
  </si>
  <si>
    <t xml:space="preserve">Cumplimiento Plan Estrategico TH </t>
  </si>
  <si>
    <t>01/0172018</t>
  </si>
  <si>
    <t xml:space="preserve">30/032018 </t>
  </si>
  <si>
    <t xml:space="preserve">Poblacion Caracterizada </t>
  </si>
  <si>
    <t>100 % Población Caracterizada</t>
  </si>
  <si>
    <t xml:space="preserve">
Realizado el diagnostico de la población al 100% </t>
  </si>
  <si>
    <t xml:space="preserve">Implementación SG- SST </t>
  </si>
  <si>
    <t xml:space="preserve">Fortalecimiento y desarrollo del Talento Humano </t>
  </si>
  <si>
    <t xml:space="preserve">Cumplimiento plan Ambiente y Cultura  Laboral </t>
  </si>
  <si>
    <t xml:space="preserve">Cumplimiento  Plan Implementación Código de Integridad </t>
  </si>
  <si>
    <t>Númerico</t>
  </si>
  <si>
    <t>Programa Anual de Auditoría</t>
  </si>
  <si>
    <t xml:space="preserve">Plan de Mejoramiento </t>
  </si>
  <si>
    <t>Cumplimiento plan de trabajo de Vinculación, Desarrollo Y Crecimiento Y Desvinculación   Laboral</t>
  </si>
  <si>
    <t>Porcentaje de presentación de informes en comités o comité de gestión y desempeño institucional</t>
  </si>
  <si>
    <t>Realizar, ejecutar y hacer seguimiento a la estrategia de comunicación externa e interna para  visibilizar la gestión institucional  (ciudadanos, proveedores, contratistas, organismos de control, fuentes de financiación, colaboradores y otros organismos).</t>
  </si>
  <si>
    <t>Presupuesto programado</t>
  </si>
  <si>
    <t xml:space="preserve">Estrategia de comunicaciones elaborada </t>
  </si>
  <si>
    <t>Porcentaje de ejecución de la estrategia</t>
  </si>
  <si>
    <t xml:space="preserve">PLAN MISIONAL Y DE GOBIERNO </t>
  </si>
  <si>
    <t>Final 
DD/MM/AAAA</t>
  </si>
  <si>
    <t>MEN</t>
  </si>
  <si>
    <t>Direccionamiento Estrategico</t>
  </si>
  <si>
    <t>Gestión Misional y de Gobierno</t>
  </si>
  <si>
    <t xml:space="preserve">Acompañar a las Secretarías de Educación Certificadas en el seguimiento pedagógico a sus Establecimientos Educativos </t>
  </si>
  <si>
    <t>Mejorar la Calidad de la educación en los niveles Preescolar, Básica y Media</t>
  </si>
  <si>
    <t>Asistentes nativos extranjeros en procesos de co-enseñanza con docentes de inglés del sector oficial 2.1.6.1</t>
  </si>
  <si>
    <t>Aulas ampliadas o mejoradas en zonas urbanas o rurales</t>
  </si>
  <si>
    <t xml:space="preserve">Incrementar y mejorar la infraestructura educativa para los niveles de educación  preescolar, básica y media en zonas urbana y rural del territorio nacional. </t>
  </si>
  <si>
    <t xml:space="preserve">Aulas nuevas construidas en zonas urbanas o rurales </t>
  </si>
  <si>
    <t>Capacitaciones a Formadores y Tutores para acompañar a EE de bajo de desempeño</t>
  </si>
  <si>
    <t xml:space="preserve">Complementos alimentarios entregados.  </t>
  </si>
  <si>
    <t>Contribuir con el acceso y la permanencia escolar de los niños, niñas y adolescentes en edad escolar, registrados en la matricula oficial.</t>
  </si>
  <si>
    <t>Componentes ejecutados del Plan de Asistencia Técnica de la Subdirección de Fortalecimiento, en relación con las 95 ETC.</t>
  </si>
  <si>
    <t>Fortalecer la capacidad de gestión de las secretarías de educación,  los establecimientos educativos, y la política educativa para grupos étnicos.</t>
  </si>
  <si>
    <t xml:space="preserve">Educadores formados con competencias comunicativas </t>
  </si>
  <si>
    <t xml:space="preserve">Entidades territoriales certificadas que han implementado la política de bienestar </t>
  </si>
  <si>
    <t>Establecimientos Educativos con materiales de inglés distribuidos</t>
  </si>
  <si>
    <t xml:space="preserve">Estudiantes que participan de estrategias de seguimiento periódico de los aprendizajes </t>
  </si>
  <si>
    <t>Estudiantes que participan en las campañas e iniciativas para el fomento de competencias comunicativas 2.1.2.2</t>
  </si>
  <si>
    <t>Estudiantes que se presentan en la plataforma Supérate con el Saber</t>
  </si>
  <si>
    <t>Evento Central Foro Educativo Nacional realizado</t>
  </si>
  <si>
    <t>Formación a docentes de Establecimientos Educativos de bajo desempeño</t>
  </si>
  <si>
    <t xml:space="preserve">Formación a Docentes de Preescolar, básica y media </t>
  </si>
  <si>
    <t>Índice Sintético de Calidad construido y reportes escolares para las IE y las SE producidos y divulgados</t>
  </si>
  <si>
    <t>Mejorar la gestión académica, administrativa,  financiera y relacional en los establecimientos educativos a través del fortalecimiento de la capacidad institucional de las Entidades Territoriales Certificadas y de las competencias comportamentales y funcionales de los directivos docentes en torno a un modelo de gestión institucional.</t>
  </si>
  <si>
    <t xml:space="preserve">Informe de asistencia técnica por Entidad Territorial Certificada consolidado </t>
  </si>
  <si>
    <t>Material educativo para los  EE del Programa Todos a Aprender y Jornada Única</t>
  </si>
  <si>
    <t>Modelo de prestación oficial del servicio implementado en entidades territoriales</t>
  </si>
  <si>
    <t xml:space="preserve">Dotar a las entidades territoriales y los prestadores del servicio  de instrumentos y estrategias de política pública en educación inicial
</t>
  </si>
  <si>
    <t xml:space="preserve">Niños, niñas, adolescentes y jóvenes víctimas  atendidos con Modelos Educativos Flexibles </t>
  </si>
  <si>
    <t>Incrementar el acceso y  la  permanencia en la educación preescolar, básica y media de los niños, niñas adolescentes, jóvenes y adultos  víctimas del conflicto armado interno en situaciones de riesgo y/o emergencia.</t>
  </si>
  <si>
    <t xml:space="preserve">Nuevos jóvenes y adultos mayores de 15 años alfabetizados </t>
  </si>
  <si>
    <t>Plan estratégico de comunicaciones y actividades de promoción y divulgación del PAE ejecutado</t>
  </si>
  <si>
    <t xml:space="preserve">Proyectos de infraestructura educativa desarrollados                                                                                                                                                                                                                                                                                                                         </t>
  </si>
  <si>
    <t>Secretarias de Educación que conocen y desarrollan la estrategia nacional para la excelencia del talento humano</t>
  </si>
  <si>
    <t>Sedes educativas dotadas de material educativo por parte de los programas de la Dirección de Calidad en 2018</t>
  </si>
  <si>
    <t xml:space="preserve">Servicios de asistencia técnica a Entidades territoriales certificadas para la implementación de planes de educación, que permiten la atención de la población del medio rural y víctima  
</t>
  </si>
  <si>
    <t xml:space="preserve">Servicios de asistencia técnica a las Secretarías de Educación para la formulación de Planes de Acción que permitan la atención  educativa a población vulnerable y víctima del conflicto armado. </t>
  </si>
  <si>
    <t>Servicios de asistencia técnica y monitoreo a Secretarías de Educación de Entidades Territoriales  Certificadas, en estrategias de acceso y permanencia realizadas. 3.1.1</t>
  </si>
  <si>
    <t>Sistema de gestión de la calidad parametrizado para Entidades Territoriales</t>
  </si>
  <si>
    <t xml:space="preserve">Adjudicación de crédito educativo para Posgrado en Derecho Internacional </t>
  </si>
  <si>
    <t>Adjudicación de crédito educativo para Posgrado en Derecho Internacional Humanitario - Alfonso López Michelsen. 5.4.5.2</t>
  </si>
  <si>
    <t xml:space="preserve">Adjudicación de nuevos créditos condonables a población indígena </t>
  </si>
  <si>
    <t>Adjudicación de nuevos créditos condonables a población indígena 5.4.2.6</t>
  </si>
  <si>
    <t xml:space="preserve">Adjudicar nuevos créditos a población víctima (Matrícula, sostenimiento y permanencia) </t>
  </si>
  <si>
    <t>Adjudicar nuevos créditos a población víctima (Matrícula, sostenimiento y permanencia) 5.4.3.1</t>
  </si>
  <si>
    <t xml:space="preserve">Créditos adjudicados en todas las lìneas </t>
  </si>
  <si>
    <t>Créditos adjudicados en todas las lìneas 5.4.7.1</t>
  </si>
  <si>
    <t xml:space="preserve">Créditos condonables adjudicados a poblacion en condición de discapacidad </t>
  </si>
  <si>
    <t>Créditos condonables adjudicados a poblacion en condición de discapacidad 5.4.2.5</t>
  </si>
  <si>
    <t xml:space="preserve">Créditos condonables adjudicados para población afrodescendiente </t>
  </si>
  <si>
    <t>Créditos condonables adjudicados para población afrodescendiente 5.4.2.8</t>
  </si>
  <si>
    <t xml:space="preserve">Créditos condonables para población ROM </t>
  </si>
  <si>
    <t>Créditos condonables para población ROM 5.4.2.10</t>
  </si>
  <si>
    <t>Créditos condonables renovados a afrosdescendientes</t>
  </si>
  <si>
    <t>Créditos condonables renovados a afrosdescendientes  5.4.2.9</t>
  </si>
  <si>
    <t xml:space="preserve">Créditos educativos adjudicados posgrado para maestros </t>
  </si>
  <si>
    <t>Créditos educativos adjudicados posgrado para maestros 5.4.8.1</t>
  </si>
  <si>
    <t xml:space="preserve">Créditos educativos condonados por buenos resultados en las pruebas Saber Pro </t>
  </si>
  <si>
    <t>Créditos educativos condonados por buenos resultados en las pruebas Saber Pro 5.4.9.1</t>
  </si>
  <si>
    <t>Créditos educativos renovados a Médicos para realizar especializaciones en salud 5.4.4.2</t>
  </si>
  <si>
    <t xml:space="preserve">Créditos educativos renovados en todas las lìneas </t>
  </si>
  <si>
    <t>Créditos educativos renovados en todas las lìneas 5.4.7.2</t>
  </si>
  <si>
    <t xml:space="preserve">Créditos educativos renovados posgrado para maestros </t>
  </si>
  <si>
    <t>Créditos educativos renovados posgrado para maestros 5.4.8.2</t>
  </si>
  <si>
    <t xml:space="preserve">Estrategia de acompañamiento a IES para el mejoramiento de sus condiciones de calidad implementada </t>
  </si>
  <si>
    <t>Estrategia de acompañamiento a IES para el mejoramiento de sus condiciones de calidad implementada 5.1.2.1</t>
  </si>
  <si>
    <t xml:space="preserve">Estrategias para la formulación, monitoreo y evaluación de la información de educación superior y su articulación con otros sectores implementadas </t>
  </si>
  <si>
    <t>Estrategias para la formulación, monitoreo y evaluación de la información de educación superior y su articulación con otros sectores implementadas 5.1.4.2</t>
  </si>
  <si>
    <t>Nuevas becas de la convocatoria del 0,1% de los mejores Saber Pro 5.4.5.1</t>
  </si>
  <si>
    <t>Recursos invertidos para disminución de tasa de interés de créditos en etapa de amortización de beneficiarios de estratos 1, 2 y 3 revisar si el compromiso está en cantidad de recursos y no en número o % de créditos a los que se les reduce la tasa de interés-</t>
  </si>
  <si>
    <t xml:space="preserve">Renovar créditos condonables a la población indígena </t>
  </si>
  <si>
    <t>Renovar créditos condonables a la población indígena 5.4.2.7</t>
  </si>
  <si>
    <t xml:space="preserve">Servicios de acompañamiento a las IES en los procesos de aseguramiento y mejoramiento de la calidad para la Educación Superior. </t>
  </si>
  <si>
    <t>Servicios de acompañamiento a las IES en los procesos de aseguramiento y mejoramiento de la calidad para la Educación Superior. 4.1.1.4</t>
  </si>
  <si>
    <t xml:space="preserve">Solicitudes de Acreditación atendidas </t>
  </si>
  <si>
    <t>Solicitudes de Acreditación atendidas 4.1.1.2</t>
  </si>
  <si>
    <t>Subsidios de sostenimiento adjudicados a grupos focalizados por SISBEN (Incluye Subsidios de sostenimiento  y condonación del 25% sobre l crédito educativo)</t>
  </si>
  <si>
    <t>Subsidios de sostenimiento adjudicados a grupos focalizados por SISBEN (Incluye Subsidios de sostenimiento  y condonación del 25% sobre el crédito educativo)</t>
  </si>
  <si>
    <t xml:space="preserve">Subsidios de sostenimiento adjudicados a grupos focalizados por SISBEN </t>
  </si>
  <si>
    <t>Subsidios de sostenimiento adjudicados a grupos focalizados por SISBEN 5.4.2.1</t>
  </si>
  <si>
    <t xml:space="preserve">Contenidos educativos digitales, plataformas educativas y servicios del Portal consultados  </t>
  </si>
  <si>
    <t>Fortalecer  la gestión sectorial y la capacidad institucional para mejorar la calidad educativa del País</t>
  </si>
  <si>
    <t>Créditos-Beca "Ser Pilo Paga" educativos adjudicados pregrado</t>
  </si>
  <si>
    <t>Créditos-Beca "Ser Pilo Paga" educativos adjudicados pregrado 5.4.6.2</t>
  </si>
  <si>
    <t>ICETEX</t>
  </si>
  <si>
    <t>Nuevos créditos a población víctima (Matrícula, sostenimiento y permanencia)</t>
  </si>
  <si>
    <t>nuevos créditos para la poblacion victima</t>
  </si>
  <si>
    <t>Adjudicar nuevos créditos para la poblacion victima</t>
  </si>
  <si>
    <t>Adjudicar nuevos creditos para Sostenimiento a la poblacion victima</t>
  </si>
  <si>
    <t>Adjudicar nuevos creditos para Permanencia a la poblacion victima</t>
  </si>
  <si>
    <t>Renovar Creditos</t>
  </si>
  <si>
    <t>Subsidios de sostenimiento adjudicados a grupos focalizados por SISBEN</t>
  </si>
  <si>
    <t>Subsidios adjudicados</t>
  </si>
  <si>
    <t>Adjudicar Subsidios</t>
  </si>
  <si>
    <t>Subsidios de sostenimiento renovados a grupos focalizados por Sisbén - Condonación del 25% sobre el crédito educativo</t>
  </si>
  <si>
    <t>Subsidios renovados</t>
  </si>
  <si>
    <t>Renovar Subsidios</t>
  </si>
  <si>
    <t>Créditos condonables adjudicados a población en condición de discapacidad</t>
  </si>
  <si>
    <t>Creditos Condonables adjudicados</t>
  </si>
  <si>
    <t>Adjudicar Creditos Condonables</t>
  </si>
  <si>
    <t>Renovar créditos condonables</t>
  </si>
  <si>
    <t>Adjudicación de nuevos créditos condonables a población indígena</t>
  </si>
  <si>
    <t>Adjudicar nuevos créditos Condonables</t>
  </si>
  <si>
    <t>Renovar créditos condonables a la población indígena</t>
  </si>
  <si>
    <t>créditos Condonables renovados</t>
  </si>
  <si>
    <t>Renovar créditos Condonables</t>
  </si>
  <si>
    <t>Créditos condonables adjudicados para población afrodescendiente</t>
  </si>
  <si>
    <t>Adjudicar nuevos créditos</t>
  </si>
  <si>
    <t>Créditos condonables renovados a afrodescendientes</t>
  </si>
  <si>
    <t>Renovar nuevos créditos</t>
  </si>
  <si>
    <t>Créditos condonables para población ROM</t>
  </si>
  <si>
    <t>Condonación del 25% de la matricula a los estudiantes de educacion superior desde 2011</t>
  </si>
  <si>
    <t>Créditos condonados</t>
  </si>
  <si>
    <t>Condonar el 25% de la matricula a los estudiantes de educacion superior desde 2011</t>
  </si>
  <si>
    <t>Subsidios de matrícula adjudicados a Mejores Bachilleres - Ley 1546 de 2012</t>
  </si>
  <si>
    <t>Adjudicar y/o renovar Beca "Jóvenes ciudadanos de Paz"</t>
  </si>
  <si>
    <t>Otorgar la Beca "Omaira Sánchez"</t>
  </si>
  <si>
    <t>Subsidios de sostenimiento a los mejores bachilleres - Ley 1546 de 2012</t>
  </si>
  <si>
    <t>Subsidios de Sostenimiento renovados</t>
  </si>
  <si>
    <t>Renovar Subsidios de Sostenimiento</t>
  </si>
  <si>
    <t>Nuevas becas y renovación de la convocatoria del 0,1% de los mejores Saber Pro</t>
  </si>
  <si>
    <t>Nuevas becas para maestría y doctorado</t>
  </si>
  <si>
    <t>Renovar becas para maestría y doctorado</t>
  </si>
  <si>
    <t>Adjudicación de crédito educativo para Posgrado en Derecho Internacional Humanitario - Alfonso López Michelsen.</t>
  </si>
  <si>
    <t>Becas adjudicadas</t>
  </si>
  <si>
    <t>Adjudicar la beca Alfonso Lopez Michelsen para Derecho Internacional Humanitario</t>
  </si>
  <si>
    <t>nuevos créditos para Ser Pilo Paga.</t>
  </si>
  <si>
    <t>Adjudicar nuevos créditos para Ser Pilo Paga.</t>
  </si>
  <si>
    <t>Adjudicar nuevos subsidios para Ser Pilo Paga.</t>
  </si>
  <si>
    <t>Renovar Creditos Ser Pilo Paga.</t>
  </si>
  <si>
    <t>Renovar Subsidios de Sostenimiento Ser Pilo Paga.</t>
  </si>
  <si>
    <t>Créditos educativos adjudicados posgrado por cohorte para maestros</t>
  </si>
  <si>
    <t>créditos adjudicados</t>
  </si>
  <si>
    <t>Adjudicar créditos</t>
  </si>
  <si>
    <t>Creditos Educativos Renovados Posgrado para Maestros</t>
  </si>
  <si>
    <t>Creditos Educativos renovados</t>
  </si>
  <si>
    <t>Renovar Creditos Educativos para Maestros</t>
  </si>
  <si>
    <t>Créditos educativos condonados por buenos resultados en las pruebas Saber Pro</t>
  </si>
  <si>
    <t>Creditos condonados</t>
  </si>
  <si>
    <t>Condonar Creditos Educativos de Pregrado</t>
  </si>
  <si>
    <t>Créditos educativos adjudicados en todas las lineas ICETEX</t>
  </si>
  <si>
    <t>Creditos adjudicados</t>
  </si>
  <si>
    <t>Adjudicar Creditos</t>
  </si>
  <si>
    <t>Créditos educativos renovados en todas las lineas Icetex</t>
  </si>
  <si>
    <t>Créditos renovados</t>
  </si>
  <si>
    <t>Renovar Créditos</t>
  </si>
  <si>
    <t>Recursos invertidos para disminución de tasa de interés de créditos en etapa de amortización de beneficiarios de estratos 1, 2 y 3 revisar si el compr</t>
  </si>
  <si>
    <t>porcentaje de créditos con tasa ajustada en amortización</t>
  </si>
  <si>
    <t>Ajustar tasas de interés de créditos en amortización</t>
  </si>
  <si>
    <t>Créditos educativos renovados a Médicos para realizar especializaciones en salud</t>
  </si>
  <si>
    <t>ICFES</t>
  </si>
  <si>
    <t>Esquema tarifario para las pruebas SABER del estado</t>
  </si>
  <si>
    <t>Porcentaje de construcción del  Esquema tarifario</t>
  </si>
  <si>
    <t>Definir los costos unitarios promedio de cada una de las actividades que componen la cadena de valor.</t>
  </si>
  <si>
    <t>Pruebas adaptativas y pruebas por computador</t>
  </si>
  <si>
    <t>Porcentaje de pruebas soportadas electrónicamente</t>
  </si>
  <si>
    <t xml:space="preserve">1. Consolidar un estudio de mercado que determine la viabilidad  e impacto de la aplicación de pruebas adaptativas en el país.
Probar/Implementar algoritmos de selección agrupada de ítems (Stratified Selectors).
</t>
  </si>
  <si>
    <t xml:space="preserve">Actualización de la metodología de calificación de las pruebas de estado al modelo 3PL </t>
  </si>
  <si>
    <t>1-Porcentaje de calidad y oportunidad de las bases de datos de asignación de puntajes  semestral. 2- Porcentaje de calidad y oportunidad de los Manuales de Procesamiento  semestral.</t>
  </si>
  <si>
    <t>Aplicar la metodología 3PL en las pruebas que se apliquen hasta el año 2026 cumpliendo con las directrices frente a la comparabilidad de las pruebas.</t>
  </si>
  <si>
    <t>Retroalimentación de Pruebas y Resultados</t>
  </si>
  <si>
    <t xml:space="preserve">Cobertura de las estrategias de divulgación </t>
  </si>
  <si>
    <t xml:space="preserve">Fortalecer el análisis de información de los resultados y factores asociados a la calidad de la educación para identificar elementos diferenciadores en el proceso educativo. 
</t>
  </si>
  <si>
    <t>Pruebas por computador</t>
  </si>
  <si>
    <t>Porcentaje de pruebas aplicadas de manera electrónica</t>
  </si>
  <si>
    <t>Aplicar de manera electrónica las pruebas definidas para el 2018.</t>
  </si>
  <si>
    <t xml:space="preserve">Nuevos Negocios para la generación de Ingresos </t>
  </si>
  <si>
    <t xml:space="preserve">Porcentaje de Ingresos generados por nuevos negocios </t>
  </si>
  <si>
    <t>Actualizar y documentar el modelo de negocio</t>
  </si>
  <si>
    <t>Agenda de investigación</t>
  </si>
  <si>
    <t>Número de Investigaciones desarrolladas con información institucional</t>
  </si>
  <si>
    <t>Agenda de investigación interna</t>
  </si>
  <si>
    <t>INCI</t>
  </si>
  <si>
    <t>Asistencias técnicas realizadas</t>
  </si>
  <si>
    <t xml:space="preserve">Brindar servicios de asistencia técnica a entidades de la administración pública en implementación y/o mejoramiento de procesos para el goce efectivo de los derechos de las personas con discapacidad visual </t>
  </si>
  <si>
    <t xml:space="preserve"> Libros y textos escolares producidos en braille, relieve y macrotipo</t>
  </si>
  <si>
    <t xml:space="preserve">Producir libros y textos escolares en formatos accesibles de braille, relieve, macrotipo y digitales y otras ayudas técnicas para la población con discapacidad visual </t>
  </si>
  <si>
    <t xml:space="preserve">Libros y textos escolares producidos  en formato digital accesible </t>
  </si>
  <si>
    <t xml:space="preserve">Producir libros y textos escolares producidos  en formato digital accesible para las personas con discapacidad visual </t>
  </si>
  <si>
    <t xml:space="preserve">Libros digitales accesibles descargados </t>
  </si>
  <si>
    <t xml:space="preserve">Promover las descargas de libros digitales accesibles de la biblioteca virtual para personas con discapacidad visual </t>
  </si>
  <si>
    <t>INSOR</t>
  </si>
  <si>
    <t>95 entidades territoriales asesoradas presencial y virtualmente parala implementación del decreto 1421 de 2017 -Oferta bilingue y en los diferentes frentes de trabajo del proyecto Colombia primera en educación 
1500  agentes educativos cualificados que atienden población sorda</t>
  </si>
  <si>
    <t xml:space="preserve">Implementar  una estrategia de asesoría  y asistencia tecnica dirigida a 95 entidades territoriales en todos los frentes de trabajo del proyecto Colombia primera en educación para poblacion sorda en coherencia con la normatividad vigente </t>
  </si>
  <si>
    <t>1 Documento consolidado: Estrategia de atención integral para el mejoramiento de la calidad educativa de la población sorda</t>
  </si>
  <si>
    <t>Realizar la consolidación de documentos y produccion de lineamientos que sustentan  la estrategia integral para el mejoramiento de la calidad educativa de la poblacion sorda</t>
  </si>
  <si>
    <t>1 Dcumento de implementación de estrategia de asesoría y asistencia técnica: Criterios para la inclusión de estudiantes sordos en educación superior</t>
  </si>
  <si>
    <t>Promover acciones para mejorar el acceso y permanencia en educación superior para la población sorda</t>
  </si>
  <si>
    <t>4 ajustes razonables a los procesos de enseñanza-aprendizaje y de evaluación de las personas sordas y hasta 120 contenidos educativos accesibles diseñados</t>
  </si>
  <si>
    <t xml:space="preserve">
Realizar los ajustes a las pruebas Saber 11 y Construir recursos educativos accesibles para la educación de la poblacion sorda colombiana</t>
  </si>
  <si>
    <t>Informe de contenidos pedagogicoas parala construccion del diseño curricular de programas de formación de intérpretes en educación superior</t>
  </si>
  <si>
    <t xml:space="preserve">Implementacion de strategia de asesoría y asistencia técnica para el fomento de programas de  formación de intérpretes LSC-español </t>
  </si>
  <si>
    <t>FODESEP</t>
  </si>
  <si>
    <t>ETITC</t>
  </si>
  <si>
    <t>Facultades caracterizadas</t>
  </si>
  <si>
    <t>Mejorar la calidad de vida de la comunidad universitaria mediante la caraterización de los estudiantes. Al menos Programas de educación superior</t>
  </si>
  <si>
    <t>Programas de Educación Superior acreditados o con visita de pares</t>
  </si>
  <si>
    <t>Acreditar los programas de Educación Superior de la ETITC o al menos obtener la visita de pares</t>
  </si>
  <si>
    <t>INFOTEP SAN JUAN DEL CESAR</t>
  </si>
  <si>
    <t>Programas nuevos con solicitud de registro calificado</t>
  </si>
  <si>
    <t>Realizar los estudios  y diseños para cuatro (4)  nuevos programas académicos para solicitud de registro calificado en el CONACES</t>
  </si>
  <si>
    <t>Estrategias de Marketing Implementadas</t>
  </si>
  <si>
    <t>Realizar diseñar e implementar una (1) estrategia de Marketing para mejorar la cobertura de los programas exitentes</t>
  </si>
  <si>
    <t>Docentes formados en posgrados</t>
  </si>
  <si>
    <t>Apoyar la Formación de Docentes en Postgrados</t>
  </si>
  <si>
    <t>Puntos Incrementados en la Pruebas</t>
  </si>
  <si>
    <t>Formar y capacitar a estudiante y docentes en las pruebas Saber Pro para Incrementar el promedio alcanzanzado en las pruebas en las  competencias evaluadas tomando como base los promedios alcanzados en los periodos 2017.</t>
  </si>
  <si>
    <t>Eventos de capacitación Realizados</t>
  </si>
  <si>
    <t>Realizar cuatro (4) enventos de capacitación  a docentes en competencias investigativas, Metodologicas y  pedagógicas.</t>
  </si>
  <si>
    <t>Instituciones Articuladas</t>
  </si>
  <si>
    <t>Fortalecer el programa de articulación con las  seis (6) instituciones de educación media.</t>
  </si>
  <si>
    <t>Grupos de Investigación Categorizados Fortalecidos</t>
  </si>
  <si>
    <t>Formular y ejecutar un plan de Trabajo para Fortalecer y consolidar las competencia investigativas  de los Cuatro (4) grupos de investigación actualmente categorizados en COLCIENCIAS</t>
  </si>
  <si>
    <t>INFOTEP SAN ANDRÉS</t>
  </si>
  <si>
    <t>Incrementar el número de estudiantes matriculados en diplomados y eventos de educación continua con respecto al año 2017</t>
  </si>
  <si>
    <t>Realizar diplomados y eventos de educación continua</t>
  </si>
  <si>
    <t>Número de estrategias de comunicación ejecutadas</t>
  </si>
  <si>
    <t>Promocionar y divulgar las actividades académicas, de proyección Social y extensión</t>
  </si>
  <si>
    <t>Número de campañas de divulgación ejecutadas</t>
  </si>
  <si>
    <t xml:space="preserve">Total de alianzas establecidas </t>
  </si>
  <si>
    <t>Fortalecer la integración de la institución con el sector productivo, egresados y la comunidad</t>
  </si>
  <si>
    <t>Formular proyectos de investigación</t>
  </si>
  <si>
    <t>Fortalecer los semilleros de Investigación</t>
  </si>
  <si>
    <t>Asistir a las sesiones programadas de capacitación
Obtener la certificación por parte de los servidores del instituto</t>
  </si>
  <si>
    <t>Realizar y/o participar eventos de capacitación  para fortalecer las capacidades investigativas</t>
  </si>
  <si>
    <t>Asistir a eventos académico a nivel nacional
Asistir a un (1) evento académico a nivel internacional</t>
  </si>
  <si>
    <t xml:space="preserve">Participar en eventos académicos misionales en el orden nacional e internacional </t>
  </si>
  <si>
    <t>Conformar administrativamente unidad - equipo de Emprendimiento
Formular un (1) proyecto de Emprendimiento
Inscripción de un (1) proyecto en uno de los fondos de financiación</t>
  </si>
  <si>
    <t>Conformar la Unidad de Emprendimiento</t>
  </si>
  <si>
    <t xml:space="preserve">Registrar un nuevo programa académico </t>
  </si>
  <si>
    <t>Registrar nuevos programas académicos</t>
  </si>
  <si>
    <t>Gestionar convenio para ofrecer programa de pregrado y/o postgrado</t>
  </si>
  <si>
    <t>Gestionar convenios académicos para traer programas pregrado y/o postgrado</t>
  </si>
  <si>
    <t xml:space="preserve">Asistir a las sesiones programadas de capacitación
</t>
  </si>
  <si>
    <t>Fortalecer las competencias académicas, pedadógicas y tecnológicas de los docentes y funcionarios de la institución</t>
  </si>
  <si>
    <t>Implementar las actividades del Plan de Acceso permanencia y graduación</t>
  </si>
  <si>
    <t>Desarrollar actividades de acceso, permanencia y graduación</t>
  </si>
  <si>
    <t>Desarrollar  las actividades de Bienestar</t>
  </si>
  <si>
    <t xml:space="preserve">Desarrollo de actividades del Plan de bienestar </t>
  </si>
  <si>
    <t>Mantener las condiciones de Seguridad y Salud en el Trabajo</t>
  </si>
  <si>
    <t>Mantenimiento del gimnasio institucional</t>
  </si>
  <si>
    <t>Adquirir  la dotación identificada para las actividades de Bienestar</t>
  </si>
  <si>
    <t>Dotación para la ejecución de las actividades contempladas en el Plan de Bienestar e Inclusión</t>
  </si>
  <si>
    <t>Ejecutar el Plan Institucional de Capacitaciones</t>
  </si>
  <si>
    <t>Capacitación a la comunidad Educativa del INFOTEP</t>
  </si>
  <si>
    <t>Participar en  las actividades de intercambio entre instituciones</t>
  </si>
  <si>
    <t>Participar en actividades de intercambio en instituciones educativas</t>
  </si>
  <si>
    <t>Ofertar intercambios culturales internacionales</t>
  </si>
  <si>
    <t>Crear y ofertar intercambios culturales</t>
  </si>
  <si>
    <t>Crear alianza estratégica</t>
  </si>
  <si>
    <t xml:space="preserve">Participar en alianzas y redes estratégicas </t>
  </si>
  <si>
    <t>Consolidar  convenios académicos</t>
  </si>
  <si>
    <t>Consolidar convenios académicos</t>
  </si>
  <si>
    <t>Promocionar eventos el programa de inmersión  (inglés y español)</t>
  </si>
  <si>
    <t>Promocionar la institución (regional, nacional e internacionalización)</t>
  </si>
  <si>
    <t>Participar en actividades en lenguas a nivel  local y nacional</t>
  </si>
  <si>
    <t>Participar en actividades académicas en lenguas</t>
  </si>
  <si>
    <t>Desarrollar  las acciones del plan de formación en lenguas y cultura</t>
  </si>
  <si>
    <t>Apoyo a la coordinación del proyecto</t>
  </si>
  <si>
    <t xml:space="preserve">Actualizar e Implementar el modelo de articulación </t>
  </si>
  <si>
    <t>Coordinación y Apoyo para la ejecución del proyecto</t>
  </si>
  <si>
    <t>Adquirir la dotación identificada del proyecto de articulación</t>
  </si>
  <si>
    <t>Adquisición anual de uniformes para estudiantes</t>
  </si>
  <si>
    <t>Adquirir  dotación identificada para el laboratorio de cocina
Realizar mantenimiento al laboratorio de cocina</t>
  </si>
  <si>
    <t>Adquisición anual de equipos de uso directo del proyecto</t>
  </si>
  <si>
    <t>Realizar mantenimiento al laboratorio de cocina</t>
  </si>
  <si>
    <t>Mantenimiento anual de equipos de uso directo del proyecto</t>
  </si>
  <si>
    <t>Realizar  actividades académicas extracurriculares y extramuros</t>
  </si>
  <si>
    <t>Actividades académicas extracurriculares y extramuro</t>
  </si>
  <si>
    <t>Mantener dotado el laboratorio de cocina con los insumos necesarios para la ejecución de actividades</t>
  </si>
  <si>
    <t>Insumos para las clases de cocina</t>
  </si>
  <si>
    <t>Establecer alianzas con los instituciones de Educación Media</t>
  </si>
  <si>
    <t>Gestionar nuevas alianzas con las instituciones de educación media (IEM)</t>
  </si>
  <si>
    <t>Realizar procesos de induccón y reinducción</t>
  </si>
  <si>
    <t>Realizar procesos de inducción, reinducción a rectores, padres de familia, docentes, estudiantes de las IEM</t>
  </si>
  <si>
    <t>Establecer planes de negocio</t>
  </si>
  <si>
    <t>Plan de raices de Infotep</t>
  </si>
  <si>
    <t>Cumplir con las actividades del proyecto de vida y de orientación vocacional</t>
  </si>
  <si>
    <t>Programa de orientación vocacional</t>
  </si>
  <si>
    <t>Entegar bonos de transporte público a los estudiantes articulados</t>
  </si>
  <si>
    <t>Auxilio de transporte</t>
  </si>
  <si>
    <t>Realizar planes de mejoramiento académico a los estudiantes articuladores</t>
  </si>
  <si>
    <t>Planes semestrales de mejoramiento académico</t>
  </si>
  <si>
    <t>Realizar ferias anuales de resultados</t>
  </si>
  <si>
    <t>Actividades de emprendimiento deportivas, lúdicas y recreativas</t>
  </si>
  <si>
    <t>ITFIP</t>
  </si>
  <si>
    <t>Proceso de autoevaluación desarrollado</t>
  </si>
  <si>
    <t xml:space="preserve">Desarrollo del proceso de autoevaluacion con fines de acreditación del Programa administración de empresas por ciclos propedeuticos. </t>
  </si>
  <si>
    <t>INTENALCO</t>
  </si>
  <si>
    <t>N° total de estudiantes nuevos matriculados en las los dos periodos académicos de la vigencia</t>
  </si>
  <si>
    <t xml:space="preserve">Ejecutar actividades y estrategias de mercadeo para matricular estudiantes nuevos  en programas técnicos profesionales </t>
  </si>
  <si>
    <t xml:space="preserve">N° total de estudiantes matriculados (nuevos + antiguos) en las los dos periodos académicos de la vigencia, en programas técnicos profesionales </t>
  </si>
  <si>
    <t xml:space="preserve">Ejecutar actividades y estrategias de mercadeo y permanencia para matricular y mantener estudiantes (nuevos + antiguos) en programas técnicos profesionales </t>
  </si>
  <si>
    <t>N° de programas nuevos, radicados en la plataforma SACES por ciclos propedéuticos (5 técnicos y 5 hasta nivel tecnológico)</t>
  </si>
  <si>
    <t xml:space="preserve">Documentar las condiciones de calidad de los programas académicos a radicar
</t>
  </si>
  <si>
    <t>Radicar en la plataforma del SACES los 10 programas académicos por ciclos propedéuticos</t>
  </si>
  <si>
    <t>Recibir visita de pares académicos para verificar condiciones de los programas registrados</t>
  </si>
  <si>
    <t>Implementación del modelo de autoevaluación institucional
(N° de factores evaluados / N° total de factores del modelo de autoevaluación institucional) x 100</t>
  </si>
  <si>
    <t>Recopilar, analizar y evaluar objetivamente en los grupos de trabajo la base documental del modelo de autoevaluación</t>
  </si>
  <si>
    <t>Aplicar encuetas al 100% de los estamentos de la comunidad educativa</t>
  </si>
  <si>
    <t>tabular y analizar la información recolectada</t>
  </si>
  <si>
    <t>Realizar informe y socializar a la comunidad</t>
  </si>
  <si>
    <t>N° total de estudiantes matriculados en las los dos periodos académicos de la vigencia, en programas de educación para el trabajo y el desarrollo humano</t>
  </si>
  <si>
    <t>Ejecutar actividades y estrategias de mercadeo para matricular y mantener estudiantes en  de educación para el trabajo y el desarrollo humano</t>
  </si>
  <si>
    <t>% de ejecución del plan de inversiones de dotación de la nueva sede construida</t>
  </si>
  <si>
    <t>Ejecutar del plan de inversión para la vigencia</t>
  </si>
  <si>
    <t>Porcentaje de proyectos formulados con la nueva metodología
N° de proyectos formulados con la nueva metodología / N° de proyectos en banco de proyectos de intenalco) x 100</t>
  </si>
  <si>
    <t>Formular nuevos proyectos de inversión con la nueva metodología para solicitar recursos para la vigencia  2019</t>
  </si>
  <si>
    <t>Porcentaje de ejecución del plan de acción de investigación para la vigencia
(N° de actividades ejecutadas / N° total actividades programadas) x 100</t>
  </si>
  <si>
    <t>Formular plan de acción para la vigencia</t>
  </si>
  <si>
    <t>Ejecutar actividades programadas</t>
  </si>
  <si>
    <t>Porcentaje de ejecución del plan de acción de Internacionalizació para la vigencia
(N° de actividades ejecutadas / N° total actividades programadas) x 100</t>
  </si>
  <si>
    <t>Ejecución Actividades</t>
  </si>
  <si>
    <t>Avance Cualitativo</t>
  </si>
  <si>
    <t>% Avance Cuantitativo</t>
  </si>
  <si>
    <t>SEGUIMIENTO PLAN DE ACCIÓN SECTORIAL  2018</t>
  </si>
  <si>
    <t xml:space="preserve">Porcentaje de cumplimiento en el otorgamiento de crédito </t>
  </si>
  <si>
    <t xml:space="preserve">$18.000 Millones </t>
  </si>
  <si>
    <t xml:space="preserve">Otorgar el Servicio de Crédito a la medida de las necesidades de las IES afiliadas </t>
  </si>
  <si>
    <t xml:space="preserve">Nuevos productos estructurados </t>
  </si>
  <si>
    <t xml:space="preserve">Estructurar nuevos productos y/o servicios no financieros en el Fondo a partir de las necesidades de las IES </t>
  </si>
  <si>
    <t>31/04/2018</t>
  </si>
  <si>
    <t xml:space="preserve">Nuevos productos implementados </t>
  </si>
  <si>
    <t xml:space="preserve">Implementar nuevos productos y/o servicios no financieros en el Fondo a partir de las necesidades de las IES </t>
  </si>
  <si>
    <t xml:space="preserve">Porcentaje de IES afiliadas utilizando los servicios </t>
  </si>
  <si>
    <t xml:space="preserve">Promover el uso de los servicios no financieros o complementarios entre las IES afiliadas al Fondo. </t>
  </si>
  <si>
    <t xml:space="preserve">Porcentaje de IES afiliadas utilizando las alianzas estratégicas  </t>
  </si>
  <si>
    <t>Evaluar el impacto de las Alianzas Estratégicas en beneficios de las IES y del FODESEP</t>
  </si>
  <si>
    <t>Porcentaje de cumplimiento en la afiliación de IES</t>
  </si>
  <si>
    <t>Incrementar el número de IES afiliadas</t>
  </si>
  <si>
    <t xml:space="preserve">Porcentaje de cumplimiento en la asistencia a eventos </t>
  </si>
  <si>
    <t xml:space="preserve">Fortalecer las relaciones interinstitucionales mediante la participación en los eventos que programen los entes gubernamentales, las agremiaciones y las Instituciones de Educación Superior. </t>
  </si>
  <si>
    <t xml:space="preserve">Asamblea General Ordinaria realizada </t>
  </si>
  <si>
    <t xml:space="preserve">Realización de  la XXIII  Asamblea General Ordinaria del FODESEP </t>
  </si>
  <si>
    <t xml:space="preserve">Porcentaje de cumplimiento de asistencia de IES hábiles </t>
  </si>
  <si>
    <t>Incentivar la participación de las IES afiliadas en la Asamblea General Ordinaria del FODESEP</t>
  </si>
  <si>
    <t xml:space="preserve">Porcentaje encuestas realizadas </t>
  </si>
  <si>
    <t>Evaluación de la percepción de los asistentes a la XXIII Asamblea General Ordinaria del FODESEP</t>
  </si>
  <si>
    <t xml:space="preserve">Porcentaje de cumplimiento </t>
  </si>
  <si>
    <t>Ejecutar el Plan de mejoramiento 2017 para la  percepción de los asistentes a la XXIII Asamblea General Ordinaria del FODESEP</t>
  </si>
  <si>
    <t xml:space="preserve">Plan de mejoramiento estructurado </t>
  </si>
  <si>
    <t>Estructurar un plan de mejoramiento, con base en los resultados de la evaluación de la percepción de los asistentes a la XXIII Asamblea General Ordinaria del FODESEP</t>
  </si>
  <si>
    <t>30/062018</t>
  </si>
  <si>
    <t>Porcentaje de cumplimiento en la asistencia</t>
  </si>
  <si>
    <t>Verificar  la asistencia de las IES integrantes de los cuerpos colegiados a las sesiones a las que sean convocados</t>
  </si>
  <si>
    <t>Verificar  la asistencia de las IES integrantes de los Comités a las sesiones a las que sean convocados</t>
  </si>
  <si>
    <t>Hacer presencia y participar en eventos o instancias propicios para la defensa de los intereses del FODESEP</t>
  </si>
  <si>
    <t xml:space="preserve">Estrategias diseñadas </t>
  </si>
  <si>
    <t>Diseñar las Estrategias del fortalecimiento comercial para establecer mecanismos de promoción y mercadeo.</t>
  </si>
  <si>
    <t xml:space="preserve">Estrategias ejecutadas </t>
  </si>
  <si>
    <t>Ejecutar las Estrategias del fortalecimiento comercial para establecer mecanismos de promoción y mercadeo.</t>
  </si>
  <si>
    <t>Plan de acción del Plan de Mercadeo</t>
  </si>
  <si>
    <t>Elaborar el Plan de Acción del Plan de Mercadeo para la vigencia 2018</t>
  </si>
  <si>
    <t xml:space="preserve">Porcentaje de cumplimiento del Plan de Acción </t>
  </si>
  <si>
    <t>Ejecutar el Plan de Acción del Plan de Mercadeo para la vigencia 2018</t>
  </si>
  <si>
    <t>1. Se conformó el equipo de facilitadores de 69 SE. 2. Se cuenta con 64 SE confirmadas de 95 para participar en la ruta de acompañamiento 2018. 3. Se realizó el diseño base del ciclo IV para realizar los protocolos de acompañamiento de secretarías de educación focalizadas y generales.</t>
  </si>
  <si>
    <t>En febrero 243 FNE hacen parte de la estrategia del programa. Por otra parte, la CUN, con quien el MEN suscribió el convenio 1467 de 2017, ha reportado inconvenientes con el proceso de reclutamiento debido a alertas migratorias y alertas de seguridad en algunas regiones de Colombia</t>
  </si>
  <si>
    <t>A marzo se presenta un avance de 199 aulas</t>
  </si>
  <si>
    <t>A marzo se presenta un avance de 259 aulas</t>
  </si>
  <si>
    <t>Corresponde a la formación centralizada a 97 formadores del  programa para Ciclo 1 y a  la de formación descentralizada a tutores de zona 5 en Neiva, Moniquirá y Barrancabermeja. Masivamente, el resto de tutores del país se formará las semanas del 05 al 09 y 12 a 16 de marzo de 2018. </t>
  </si>
  <si>
    <t>Se hará el primer reporte una vez se tenga el consolidado raciones contratadas del primer semestre de 2018</t>
  </si>
  <si>
    <t>Con la Administración Temporal de La Guajira se han articulada acciones y elaborados informes de ejecución de los diferentes proyectos. Se han identificado necesidades de apoyo y alertas importantes relacionadas con la situación de la Guajira y sus 4 ETC (La Guajira, Riohacha, Uribia y Maicao) en todo lo necesario para el inicio de la prestación del servicio educativo: transporte escolar, alimentación escolar y concertación con comunidades indígenas. Se apoyó a la AT en materia de gestión.
Se elaboró propuesta de respuesta respecto a la posición que asumirá el MEN en lo concerniente a las solicitudes de los delegados Wayuú en el marco del CONPES de La Guajira. Se representó al MEN en la mesa técnica del CONPES con comisionados Wayuú. Se expusieron las propuestas del MEN y se actualizó la matriz con la información del MEN ante DNP.
Para el Choco de dio asistencia técnica centrada en proporcionar apoyo al proceso de concertación para la contratación de la educación para las comunidades indígenas en el departamento; a su vez, se realizó revisión del avance en el proceso de alistamiento de la SE para el inicio del calendario escolar en los establecimientos educativos del departamento. Se acompañó en el proceso de concertación y contratación del servicio educativo indígena, logrando que la SE llegará a acuerdos con los operadores indígenas y se firmarán los correspondientes contratos de prestación del servicio educativo en el departamento.
Se realizó el primer encuentro de secretarios de educación los días 15 y 16 de marzo.
Se presto asistencia técnica en: 
SE Dosquebradas, Sahagún y Buenaventura en cuanto a los temas de recursos, planeación y planta.
SE Duitama, Arauca Santa Marta, Facatativá y Chocó en el tema de inspección y vigilancia y estructura organizacional; 
SE a la Gobernación del Chocó, en el proceso de transición administrativa, componentes: cobertura, financiera y calidad.
SE de la Guajira , en cuanto a la organización del sistema de archiv</t>
  </si>
  <si>
    <t>"1- Taller ""Caminos hacia la lectura y la escritura" a las SE Santa María de La Antigua y San Francisco de Asís del municipio de Apartadó, Antioquia. 75 participantes2- Encuentro de formación de PBE con tutores de la Fundación Global Humanitaria"</t>
  </si>
  <si>
    <t>El 01 de febrero se sostuvo reunión con los miembros sindicales Usdidoc, Sindodic, Sintrenal Utradec -CGT, en el marco de la mesa de trabajo para la formulación de los lineamientos de política de bienestar laboral.
Coordinación del desarrollo de la fase zonal de los juegos del magisterio colombiano en la ciudad de Pasto.
El día 09 de marzo de 2018, se llevó a cabo reunión con la mesa en donde se definió el instrumento de encuesta que se aplicará a docentes, directivos docentes y administrativos de las instituciones educativas oficiales con el fin de establecer las necesidades de bienestar laboral. Adicionalmente en esa sesión también se definió la estructura del documento de política.
Del 01 al 04 de marzo se llevó a cabo la fase zonal en la ciudad de Pasto contando con la participación de 380 directivos docentes, docentes y administrativos deportistas de las entidades territoriales de Cauca, Choco, Nariño y Valle.</t>
  </si>
  <si>
    <t>Durante este mes, se contempló el 100% de entrega de libros de trabajo en inglés de la serie Way to GO! a grados 6, 7 y 8. Es decir se entregaron 201.626 libros a 370 establecimientos educativos focalizados por el programa Colombia Bilingüe.</t>
  </si>
  <si>
    <t>Se remitieron a Innovación las preguntas para el cargue en la plataforma para la primera aplicación de Supérate con el Saber. Por lo cual se inicio el proceso de diagramación y maquetación para el ambiente virtual</t>
  </si>
  <si>
    <t>1 - Taller de activación dirigido a estudiantes de las sedes educativas Santa María de La Antigua y San Francisco de Asís del municipio de Apartadó, Antioquia.</t>
  </si>
  <si>
    <t>'Durante el mes de febrero el equipo organizador del FEN 2018 adelanto actividades de alistamiento relacionadas con el evento</t>
  </si>
  <si>
    <t>Correponde al acompañamiento a docentes y DD para el ciclo de apertura de la ruta de formación y acompañamiento. El énfasis en docentes de transición, 3 y 5 y  acompañamiento al docente para familiarizarlo con los instrumentos de caracterización del nivel de fluidez</t>
  </si>
  <si>
    <t>En realización de gestiones, revisión, estructuración y diseño para la el inicio de la oferta de cursos.</t>
  </si>
  <si>
    <t>Se trabajó en el desarrollo de los contenidos para los materiales Dia E - Dia E Familia, se definió la versión definitiva del diseño de la caja de materiales Día E - Día E Familia así como el diseño el taller Día E, se avanza en la contratación de impresión y distribución de materiales.
Se aprobó versión final de la diagramación del taller Día E Familia; se adjudicó la firma Legislación económica para impresión y la firma Portes de Colombia para Distribución, el ISCE está en construcción.</t>
  </si>
  <si>
    <t>En el mes de marzo se realizaron 82 asistencias técnicas (AT) de manera presencial; las cuales se encuentran distribuidas en los siguientes componentes: Financiero: 26 Jurídico: 5 Sistemas de Información 2 Técnico Alimentario: 2 Proyectos Estratégicos: 8 Monitoreo y control: 39</t>
  </si>
  <si>
    <t>Se realizó el seguimiento a la implementación del servicio de Preescolar integral en 27 municipios de 11 entidades territoriales certificadas en Educación. Adicionalmente se hizo seguimiento a la matricula reportada en SIMAT de las aulas de preescolar</t>
  </si>
  <si>
    <t>Se viene adelantando un proceso licitatorio para contratar firma o firmas para apoyar el fortalecimiento de la permanencia de los estudiantes en el sistema educativo a través de la implentación de MEF. La regionalización se reportará tan pronto se este ejecutando el contrato para la vigencia 2018.</t>
  </si>
  <si>
    <t>Se viene adelantando el proceso de licitación que tiene como fin la atención a adultos a través del PNA. La regionalización se realizará tan pronto se comience a reportar la matricula, a través del contrato y convenio para la vigencia 2018. Se anexa avance cualitativo.</t>
  </si>
  <si>
    <t>se realizó el diseño y publicación del Boletín PAEstaraldía del mes, la socialización de la nueva disposición de la imagen institucional, la recopilación y revisión semanal de Logros, Hitos y Alertas del Programa, la solicitud y oganización de eventos de socialización del PAE, la revisión de videos de Bolsa Común y conformación del Comité de Alimentación Escolar. Además, se participó en la elaboración del documento de  reforma estructural propuesto por el Ministerio de Educación al Gobierno Nacional para una mejor ejecución  del  PAE  y  se  realizó  la  difusión  de  actividades  tales  como  socialización  de  las videoconferencias y eventos relacionados con la promoción del programa. 
Además, se elaboró el plan de eventos del mes de febrero y marzo para la capacitación de rectores  en  todo  el  país  y  se  diseñó  una  encuesta  de  necesidades  de  capacitación  y asistencia técnica dirigida a todas las Entidades Territoriales Certificadas en educación para una adecuada organización de un plan de capacitación de las mismas.</t>
  </si>
  <si>
    <t>A marzo se presenta un avance de 78 proyectos</t>
  </si>
  <si>
    <t>En acompañamiento pedagógico situado se suscribió un Convenio con la Fundación Carvajal para el acompañamiento pedagógico situado de 627 maestras en 10 entidades territoriales. Las 2 entidades restantes se focalizarán con las maestras que participan del MAS en el marco del programa de preescolar.
En Convenio Corpoeducación se desarrolla primera fase: alistamiento, definición plan de acción para la consolidación de la Estrategia de Excelencia Docente. Categorías para revisión documental y Mesa técnica para orientar sobre las acciones desarrolar.
En Convenio con CORPOEDUCACIÓN se desarrollan mesas técnicas y revisión de avances de la metodología para la consolidación del documento de la estrategia de excelencia docente que contempla revisión documental, avance del documento en articulación</t>
  </si>
  <si>
    <t>En el mes de febrero, se adelantaron 2 asistencia técnicas. En el mes de marzo, se adelantaron 4 asistencia técnicas.</t>
  </si>
  <si>
    <t>Desde Permanencia se viene adelantando el proceso de licitación con el IN-2018-0617.</t>
  </si>
  <si>
    <t>Desde la Subdirección de Permanencia se realizó durante el mes de febrero del 2018 asistencia técnica a las siguientes 26 secretarías de educación. Se anexa avance cualitativo del indicador.</t>
  </si>
  <si>
    <t>Se realizó la inducción al equipo para las fases 3 y 4 y se elaboraron los planes de acompañamiento a las 50 secretarías de educación.Se realizó la inducción al equipo de trabajo del convenio 849 de 2018 y se realizaron las aperturas en las SE de Cúcuta, Norte de Santander, Cauca, Popayán, Cesar y Valledupar. Se realizaron las de reuniones de apertura fases 3 y 4 en las 50 SESe realizaron las aperturas en las 20 SE focalizadas en el convenio 849/2018, se firmaron los planes de trabajo con cronograma para la articulación e implementación del MGEI. Se avanzó en el desarrollo de la fase de implementación con las 50 SE focal</t>
  </si>
  <si>
    <t>Al mes de marzo no se ha adjudicado la beca.</t>
  </si>
  <si>
    <t>Al mes de marzo se han adjudicado 26 nuevos créditos para población indígena, sin embargo el fondo tiene al 31 de marzo 1.013 beneficiarios legalizados que se encuentran en proceso de giro.</t>
  </si>
  <si>
    <t>Al mes de marzo se han efectuado 400 adjudicaciones,
Se desembolsaron 57 créditos para sostenimiento y se renovaron 2.150 créditos para población víctima.</t>
  </si>
  <si>
    <t>Al mes de marzo se desembolsaron 2.337 créditos con subsidio de tasa.</t>
  </si>
  <si>
    <t>Al mes de marzo no se han efectuado adjudicaciones para población en condición de discapacidad, teniendo en cuenta que ICETEX se encuentra a la espera de la definicion de metas por parte del Ministerio de Educacion Nacional.</t>
  </si>
  <si>
    <t>Al mes de marzo no se han adjudicado nuevos créditos para población afrodescendiente, sin embargo, el fondo inició su proceso de legalización para el periodo 2018-1 con el cual se ha logrado para el cierre de marzo un total de 298 beneficiarios legalizados.</t>
  </si>
  <si>
    <t>Al mes de marzo no se han adjudicado nuevos créditos para población RROM, sin embargo, se encuentran 5 beneficiarios legalizados, para posteriormente iniciar con el proceso de giro.
Al mes de marzo se han efectuado 20 renovaciones para ésta población.</t>
  </si>
  <si>
    <t>Al mes de marzo se efectuaron 5.525 renovaciones para población afrodescendiente.</t>
  </si>
  <si>
    <t xml:space="preserve">Al mes de marzo no se han adjudicado nuevos créditos para maestros. ICETEX se encuentra a la espera de que el Ministerio de Educacion Nacional defina el numero de adjudicados para el 2018. </t>
  </si>
  <si>
    <t>Al mes de marzo no se han efectuado condonaciones a mejores Saber Pro. Estas condonaciones se efectuaran en el transcurso del año.</t>
  </si>
  <si>
    <t>Al mes de marzo se renovaron 3.092 créditos para médicos.</t>
  </si>
  <si>
    <t>Al mes de marzo se renovaron 65.866 créditos con subsidio de tasa.</t>
  </si>
  <si>
    <t>Al mes de marzo se renovaron 677 créditos para maestros.</t>
  </si>
  <si>
    <t>No presenta reporte de avance en el Sistema de Seguimiento a Proyectos de Inversión SPI</t>
  </si>
  <si>
    <t xml:space="preserve">Al mes de marzo no se han otorgado nuevas becas para maestría y doctorado y se efectuaron 28 renovaciones. </t>
  </si>
  <si>
    <t xml:space="preserve">Se situaron a través del PAC $252.234.578.340 para disminución de la tasa de interes. </t>
  </si>
  <si>
    <t>Al mes de marzo se efectuaron 3.168 renovaciones para población indígena.</t>
  </si>
  <si>
    <t>Durante el mes de enero no se realizó acompañamientos a las IES debido al periodo de vacaciones, se diseño el plan de eventos con el cual se llevara a cabo este acompañamiento en 2018.En el mes de febrero se realizo a 10 IES acreditadas la socialización del Modelo de evaluación por Referentes de calidad.El 1 de marzo se realizo socializacion del modelo de eveluacion por referentes con los directores de las asociaciones de facultades de IES y el 13 de marzo con la Dirección de formación del SENA.</t>
  </si>
  <si>
    <t>En el mes de enero se recibieron 43 solicitudes. 3 pasaron a selección de pares y 39 están en revisión de completitud.Hasta el mes de febrero se han recibido 61 solicitudes. 52 pasaron a selección de pares y 9 están en revisión de completitud.En el mes de marzo se recibieron 37 solicitudes para un acumulado de 98 durante los meses de enero a marzo. Todos estos procesos ya pasaron revisión de completitud y pasaron a selección de pares.</t>
  </si>
  <si>
    <t>Al mes de marzo se han renovado 44.919  subsidios de sostenimiento.Estos subsidios serán efectuados en el transcurso del año.</t>
  </si>
  <si>
    <t>Al mes de marzo se han adjudicado 158 subsidios de sostenimiento. Estos subsidios serán efectuados en el transcurso del año.</t>
  </si>
  <si>
    <t xml:space="preserve">*Al mes de marzo se han efectuado 5.770 giros de adjudicación de nuevos pilos.
*Se han efectuado 5.759 giros de nuevos subsidios para Ser Pilo Paga.
* Se han efectuado 21.774 giros de renovación de Ser Pilo Paga.
* Han renovado 27.970 beneficiarios el Subsidio de Sostenimiento del programa Ser Pilo Paga.
</t>
  </si>
  <si>
    <t>Al mes de marzo se han renovado 44.919  subsidios de sostenimiento. Estos subsidios serán efectuados en el transcurso del año.</t>
  </si>
  <si>
    <t>Al mes de marzo no se han efectuado adjudicaciones para población en condición de discapacidad, teniendo en cuenta que ICETEX se encuentra a la espera de la definición de metas por parte del Ministerio de Educación Nacional.</t>
  </si>
  <si>
    <t>Al mes de marzo se han efectuado 801 condonaciones del 25%.</t>
  </si>
  <si>
    <t>Al mes de marzo no se han desembolsado nuevos créditos a los mejores bachilleres, sin embargo se tienen 46 nuevos beneficiarios legalizados.
No se ha suscrito el convenio respectivo para adjudicar la Beca  "Omaira Sánchez" e ICETEX se encuentra a la espera de las directrices por parte del Ministerio de Educación Nacional.
Se efectuó 2 renovaciones de la Beca "Jóvenes ciudadanos de Paz"</t>
  </si>
  <si>
    <t>Al mes de marzo se renovaron 291 subsidios a los mejores bachilleres.</t>
  </si>
  <si>
    <t xml:space="preserve">Al mes de marzo no se han adjudicado nuevos créditos para maestros. ICETEX se encuentra a la espera de que el Ministerio de Educación Nacional defina el numero de adjudicados para el 2018. </t>
  </si>
  <si>
    <t xml:space="preserve">Se situaron a través del PAC $252.234.578.340 para disminución de la tasa de interés. </t>
  </si>
  <si>
    <t>Con base en lo programado en el anteproyecto de presupuesto para 2018, se obtuvieron los costos de las etapas de la cadena de valor para cada una de las áreas misionales del Instituto</t>
  </si>
  <si>
    <t xml:space="preserve">Desde la Dirección de Evaluación, se adelantó la contratación de Mr. Mark Reckase, doctor en psiciología de la Unversidad de Syracuse y profesor en teoría psicométrica de la Universidad de Michigan. El asesor internacional se ha especializado en el desarrollo de pruebas educativas y psicológicas relacionadas con la teoría psicométrica y ha realizado investigaciones sobre pruebas adaptativas computarizadas y teoría de respuestas multidimensionales de ítems, por lo cual, desde la Dirección de Evaluación se consideró el perfil adecuado para brindar asesoría técnica para dar cumplimiento a las actividades planteadas en el marco del proyecto de pruebas adaptativas.
Así las cosas, el equipo conformado por personal de la subdirección de estadísticas, diseño de instrumentos y la subdirección de desarrollo de aplicaciones y liderado por la Dirección de Evaluación, ha adelantado documentos y presentaciones de contextualización misional al asesor técnico  para los insumos necesarios en la consolidación del proyecto. 
Por parte del Icfes se le ha enviado al señor Reckase una caracterización de banco de items de la prueba como insumo para el desarrollo de las simulaciones. "Information about item pool from Colombia". De igual forma, se le suministró un informe de arquitectura tecnológica.
Por otro lado, el consultor ha suministrado dos textos con información preliminar de la Prueba de Matemáticas y de Ciencias Naturales, en los cuales evidencia que ha trabajado según los compromisos contractuales. En los dos textos manifiesta la misma metodología: simulaciones para longitudes de la prueba de 15 y 20 items;análisis de la respectiva prueba para el "ideal item pool" teniendo como referencia la cantidad de items seleccionados, y por último muestra la evaluación de la calidad del funcionamiento de las pruebas CATs realizadas previamente. Cabe aclarar que adicional a éstos documentos, ha enviado otros textos  relacionados con aspectos técnicos de la metodología en pruebas adaptativas que ha trabajado en su trayectoria profesional, para una mayor comprensión del funcionamiento del mismo.
Paralelamente al desarrollo del  trabajo del  asesor,  la Dirección de Evaluación en conjunto con la Subdirección de Estadística, se está realizando un artículo en el cual se muestra los principales hallazgos del proyecto, y la aplicación del mismo  en la prueba Pre-Saber  (piloto) que se aplicará a mediados del año, lo cual dará insumos para observar el comportamiento de éste tipo de test,  observar mejoras y, evaluar la posible extensión de ésta metodología a otras pruebas que actualmente son  paper-pencil based. 
</t>
  </si>
  <si>
    <t xml:space="preserve">Se realizó la calificación de las pruebas Saber 3,5,9 -2017 y  Saber Pro y TyT 2017-3, aplicando la metodología de calificación de 3PL, como se estableció a partir del año 2016. 
Se ha avanzado en los análisis del proceso de calibración, en los siguientes aspectos: 
*Análisis de comportamiento diferencial
*Metodología para aumento de datos
*Adaptación del análisis de copia. 
*Piloto de escala vertical Saber 3°. 5° y 9° 2017. 
*Análisis factoriales bajo teoría de respuesta al ítem.
</t>
  </si>
  <si>
    <t xml:space="preserve">• Reportes históricos de Saber PRO y Saber TyT para institución, sede y programa (6 reportes): los reportes fueron creados y entregados a tecnología y ya están disponibles en la consulta de resultados.
• Publicación de reportes de resultados Saber 3,5 y 9 por estudiante: la publicación de resultados niño a niño fue el 24 de febrero con su guía de interpretación de resultados. Evidencia en la consulta de resultados a través de PRISMA.
• Diseño e implementación de divulgación sobre ICCS y su relación con Acciones y Actitudes Ciudadanas: se está implementando durante todo el año, de marzo a agosto, en el marco de las divulgaciones de Saber 11.
• Guía de interpretación y uso de resultados para establecimientos educativos y ETC, con énfasis en plan de mejoramiento.: Realizamos guía de interpretación de uso de resultados Saber 11 para Establecimientos Educativos y guía de interpretación de uso de resultados Saber 11 para Entidades Territoriales.
Realizamos la guía de interpretación para el reporte niño a niño en Saber 359.
Fue entregada al Ministerio de Educación Nacional la guía para la interpretación de resultados de Saber 359 dirigida a establecimientos educativos.
• Guía de interpretación de resultados para el reporte individual. Saber 359: realizada y publicada en la consulta de resultados en la plataforma PRISMA.
• Evaluación formativa con Saber 3,5 y 9; en los grados 4, 6 y 8.: realizamos diferentes actividades como: Focus Group (convocatoria, presentación, cuestionario y encuesta), revisión histórica de los usuarios, desarrollo de Avancemos (logo y armados por área). Planteamos el alcance del proyecto, el objetivo, definimos qué es, a quién va dirigido, los requerimientos técnicos, el armado, el desarrollo de la plataforma de inscripción y de consulta de resultados. Hicimos el lanzamiento nacional de la estrategia el 15 de marzo en el encuentro de líderes de evaluación.
• Encuentro de Líderes: Se realizó el encuentro, los días 15 y 16 de marzo del presente año con una agenda de 2:00 pm a 6: pm y 8:00 am a 12 m respectivamente, en el evento se realizó lanzamiento de la iniciativa SUMMA, presentación de la estrategia de Evaluación Formativa, un Taller enfocado en la construcción de Planes de Mejoramiento Institucional, y una introducción del curso de Interpretación y Uso de Resultados del Examen Saber 11 en Moodle.
• Implementación del curso virtual de interpretación de resultados para Saber 11: el curso fue recibido a satisfacción, fue piloteado y está listo para ser implementado durante el segundo trimestre del año. Las inscripciones a nivel nacional se abren el 15 de abril.
• Diseñar videos cortos de interpretación de resultados para estudiantes: se hizo para el reporte individual de 359.
</t>
  </si>
  <si>
    <t>Para el primer trimestre del año la Dirección de Tecnología e Información no ha llevado a cabo el desarrollo de pruebas electrónicas, se está trabajando en la mejora de la plataforma de presentación de exámenes del Icfes y en la preparación de las pruebas Avancemos 4°, 6°y 8° a realizarse en el segundo trimestre del año</t>
  </si>
  <si>
    <t>Durante el primer trimestre de la vigencia 2018 se ha adelantado la actualización del documento de caracterización y procedimiento de Nuevos Negocios (pendiente de aprobación), teniendo en cuenta las sugerencias de los miembros del equipo de nUevos Negocios y el jefe de la OAP.</t>
  </si>
  <si>
    <t>Proceso de publicación del paper "Hasta dónde fortaleces, una evaluación de impacto de la estrategia pioneros " en la revista de Lecturas de Economía.
En proceso de ejecución se encuentran 15 proyectos de investigación.</t>
  </si>
  <si>
    <r>
      <t>Se brindó asistencia técnica a</t>
    </r>
    <r>
      <rPr>
        <b/>
        <sz val="16"/>
        <rFont val="Calibri"/>
        <family val="2"/>
        <scheme val="minor"/>
      </rPr>
      <t xml:space="preserve"> 54</t>
    </r>
    <r>
      <rPr>
        <sz val="12"/>
        <rFont val="Calibri"/>
        <family val="2"/>
        <scheme val="minor"/>
      </rPr>
      <t xml:space="preserve"> entidades de la administración pública en implementación y/o mejoramiento de procesos para el goce efectivo de los derechos de las personas con discapacidad visual. Cabe resaltar que para considerar a una entidad asistida técnicamente tiene que cumplir con criterios de asesoría y/o cualificación, acompañamiento y dotación de material especializado</t>
    </r>
  </si>
  <si>
    <r>
      <t>Se produjeron</t>
    </r>
    <r>
      <rPr>
        <b/>
        <sz val="18"/>
        <rFont val="Calibri"/>
        <family val="2"/>
        <scheme val="minor"/>
      </rPr>
      <t xml:space="preserve"> 99.932 </t>
    </r>
    <r>
      <rPr>
        <sz val="12"/>
        <rFont val="Calibri"/>
        <family val="2"/>
        <scheme val="minor"/>
      </rPr>
      <t xml:space="preserve">libros y textos escolares en formatos accesibles de braille, relieve, macrotipo y digitales y otras ayudas técnicas para la población con discapacidad visual en el primer trimestre del año discriminados así: 
Enero: Se realizó la producción de 2 titulos para un total de 540 ejemplares
Febrero: Se realizó la producción de 90.000 tarjetones electorales, 8.000 calendarios tributarios para el Banco Sudameris, 100 folletos para cliente externo y 100 decalogo del periodista para Comunicaciones
Marzo: Se realizó la Impresión de 220 unidades de los  Decretos 2011 de 2017,  Decreto 392 de 2018 y Decreto 2177 de 2017en  Tinta Braille, reimpresión de 500 calendarios INCI y 32 avisos para clientes externos
De acuerdo con lo anterior, se evidencia que el cumplimiento dela meta se encuentra por encima de lo establecido, por lo cual es necesario hacer la gestión para la reformulación del proyecto en el SUIFP. </t>
    </r>
  </si>
  <si>
    <r>
      <t>Se produjeron 27</t>
    </r>
    <r>
      <rPr>
        <b/>
        <sz val="16"/>
        <rFont val="Calibri"/>
        <family val="2"/>
        <scheme val="minor"/>
      </rPr>
      <t xml:space="preserve">00 </t>
    </r>
    <r>
      <rPr>
        <sz val="12"/>
        <rFont val="Calibri"/>
        <family val="2"/>
        <scheme val="minor"/>
      </rPr>
      <t xml:space="preserve"> libros y textos escolares en formato digital accesible para las personas con discapacidad visual </t>
    </r>
  </si>
  <si>
    <r>
      <t>Se realizaron</t>
    </r>
    <r>
      <rPr>
        <b/>
        <sz val="16"/>
        <rFont val="Calibri"/>
        <family val="2"/>
        <scheme val="minor"/>
      </rPr>
      <t xml:space="preserve"> 865</t>
    </r>
    <r>
      <rPr>
        <sz val="12"/>
        <rFont val="Calibri"/>
        <family val="2"/>
        <scheme val="minor"/>
      </rPr>
      <t xml:space="preserve"> descargas de libros digitales accesibles de la biblioteca virtual para personas con discapacidad visual </t>
    </r>
  </si>
  <si>
    <t>Durante el primer trimiestre del año se definió el modelo de asesoría en torno al decreto 1421/2017 y la ruta de implementación para el trabajo con las secretarías de educación.
Se adelantaron acciones de asesoría en 8 entidades territoriales:
1. Bogotá (Convenio SDIS, convenio Caro y Cuervo, IE La Esperanza)
2. Cundinamarca (convenio con la SED)
3. Villavicencio
4. Bucaramanga
5. Ibagué
6. Cali
7. Barranquilla
8. Fusagasugá
Así mismo, se cualificaron 381 agentes educativos</t>
  </si>
  <si>
    <t>Conforme a lo presupuestado, se realizan acciones para la formulación del la estructura del documento Estrategia de Atención integral para el mejoramiento de la calidad educativa de la población sorda, el cual se desarrollara conforme al desarrollo de las acciones presupuestadas para tal fin.</t>
  </si>
  <si>
    <t>Se ha avanzado en el desarrollo de procesos de asesoría y asistencia técnica sobre criterios de inclusion a estudiantes sordos en educación superior a Fundacion Universitaria San Alfonso , Universidad Distrital, UNAD, Unidades tecnologícas de Santander .</t>
  </si>
  <si>
    <t xml:space="preserve">PRUEBAS SABER: Se avanzó en la formulacion y aprobacion del plan de tranajo que conduzca a la traduccion en LSC  de los items de la prueba Saber 11 / 2018 para población sorda , la estrategia de asesoria para estudiantes y colegios con dicha pobalción en grado 11 y la produccion de items liberados en LSC para la preparación de los estudiantes sordos antes de la prueba.
Con respecto a la producción de 120 contenidos accesibles, durante el primer trimestre del año se ha avanzado así: 4 Lecciones y 3 Clases en vivo. Total trimestre: 7 productos. 
La región Caribe - módulo de ciencias sociales: Dos lecciones y Organización celular - módulo de ciencias naturales: Dos lecciones
Clases en vivo:
23 de marzo:  Ciencias Naturales
                          https://www.youtube.com/watch?v=LFkYjvT45mg&amp;t=3s
16 de marzo:  Accidentes Geográficos
                         https://www.youtube.com/watch?v=oUZHRMJSetY&amp;t=908s
8 de marzo:  Democracia y elecciones
                       https://www.youtube.com/watch?v=cU79m7Fvvb8&amp;t=641s
</t>
  </si>
  <si>
    <t xml:space="preserve">En la actividad referida a la elaboración de un documento de orientaciones para la apertura y gestión de programas de formación de intérpretes en IES, se implementaron las sigientes acciones: (a)  Se realizó revisión de videos en LSC de acciones desarrolladas en el marco de la alianza con el SENA y de los cinco videos en LSC de la Norma Sectorial de Competencia laboral de intérpretes y guías intérpretes que se encuentran en la página web institucional. (b)  Se realizó reunión con profesionales del SENA con el fin de establecer acuerdos para dar continuidad al proceso para la elaboración de programa de formación de intérpretes y traductores de LSC-español. (c) Reunión con representantes de la Universidad Distrital Francisco José de Caldas. Se envían documento justificando la necesidad de la formación de intérpretes y traductores, y (d) Elaboración de la propuesta de la estructura del documento de orientaciones para la apertura y gestión de programas de formación de intérpretes en Instituciones de Educación Superior -IES y avances del mismo.      </t>
  </si>
  <si>
    <t xml:space="preserve">Se dio cumplimiento de las actividades programadas para el otorgamiento de credito  planeado para el primer trimestre,  lo pendiente esta sujeto a la aprobación del comité de credito previsto para el mes de abril . En el desarrollo de las actividades para el otorgamiento del crédito, se colocaron 1000 millones.  </t>
  </si>
  <si>
    <t>En la realización del  Foro Financiamiento de Educacion Superior, convenios para administración  recursos  y alianzas estrategicas, 59 IES afiliadas utilizaron estos servicios</t>
  </si>
  <si>
    <t>Se realizaron las actividades programadas para incrementar el numero de IES afiliadas al FODESEP, logrando la afiliacion de 2 nuevas IES</t>
  </si>
  <si>
    <t>Se fortalece las Relaciones Interinstitucionales con la participación en 11 eventos donde se logró un  posicionamiento de FODESEP</t>
  </si>
  <si>
    <t>Se efectuaron el total de  las actividades programadas para realización de la XXIII Asamblea General de FODESEP</t>
  </si>
  <si>
    <t xml:space="preserve">En la realización de la XXIII Asamblea General de FODESEP  se conto con un numero mayor de participantes de lo esperado </t>
  </si>
  <si>
    <t>Se aplico la encuesta de satisfacción a los participantes de la XXIII asamblea general Ordinaria las  fueron recolectadas un total de 77% encuestas del 100% de asistentes</t>
  </si>
  <si>
    <t>Se efectuaron el total de  las actividades  programadas  del plan de mejoramiento 2017 para el primer trimestre dando como resultado 100%</t>
  </si>
  <si>
    <t>Se realizaron las actividades proyectadas de verificacion de la participacion IES en las sesiones convocadas, dando como resultado un 17%</t>
  </si>
  <si>
    <t>Se realizaron las actividades proyectadas de verificación de la participacion IES en las sesiones convocadas, dando como resultado un 17%</t>
  </si>
  <si>
    <t>Se realizaron las actividades proyectadas  la participación  en eventos de defensade FODESEP, dando como resultado un 18%</t>
  </si>
  <si>
    <t xml:space="preserve">A la fecha se llevan un avance de 2 estrategias de fortalecimiento comeercial </t>
  </si>
  <si>
    <t xml:space="preserve">El área comercial se encontraba enfocada a la realización de la caracterización de las IES afilidadas al FODESEP y que se reprogramaron para el segundo trimestre del año </t>
  </si>
  <si>
    <t>Se está trabajando en los resultados de la caracterización de Bachillerato y padres de familia, para dar inicio con la segunda fase de caracterización</t>
  </si>
  <si>
    <t>Se realizo el cargue de los documentos maestros en la plataforma del CNA</t>
  </si>
  <si>
    <t xml:space="preserve">Este avance del 50% está representado  en la visita de los pares los dias 15, 16 y 17 de marzo  para validar los documentos maestro de los programas por ciclo propeuticos Técnica Profesional Operación de Sistemas de Manejo Ambiental, Tecnología en Gestión Ambiental, </t>
  </si>
  <si>
    <t>La institución cuenta con una estrategia marketing que fue actualizada para el 2018</t>
  </si>
  <si>
    <t>Este avance del 0%  está representado en para el primer semestre no se han aprovado ninguana solicitud de apoyo para formación de docentes para posgrados</t>
  </si>
  <si>
    <t>Este avance del 25% está representado:1)  En la preparación del informe de analisis y evaluación de las pruebas Saber Pro, lo cual fue socializado a los docentes en la semana de planeación academica; 2) Se formulo el plan de acción saber pro para vigencia 2018; 3) Se han realizado talleres  a docentes y estudiantes para mejorar sus competencias en la pruebas saber pro</t>
  </si>
  <si>
    <t>Este avance del 25% está representado en las capacitaciones que se hicieron a los docentes durante la semana de la planeación academica: una sobre saber pro y otra sobre el Modelo Pedagogico.</t>
  </si>
  <si>
    <t>Este avance del 50% está representado: 1) Se pasaron de 5 instituciones articuladas  en el 2017 a 7 en el 2018, que fueron dos colegios del municipio de vilanueva, el Roque de alba y los fundadores; 2) Se realizo un proceso de indución con las instituciones de San Juan del Cesar.</t>
  </si>
  <si>
    <t>Este avance del 25% está representado:1) Se formulo el Plan de Acción del Proceso de Investigación cuyas actividades estan orientadas a fortalecer los grupos de investigación categorizados por COLCIENCIA, lo cual se puede evidenciar en el Plan de Acción  institucional publicado en la pagina Weeb en el link https://drive.google.com/file/d/1OXdnZEyAjtJLt3g3AClJdn1FnYCU_Dmf/view?usp=sharing; 2) En la semana del 26 al 28 de febrero se reunieron los grupos de investigación para realizar un autodiagnostico y definir un plan de mejora</t>
  </si>
  <si>
    <t xml:space="preserve">En el 1 trimestre 122 estudiantes discriminados así :CURSO DE IDIOMAS (INGLÉS) 55 
TECNICO LABORAL EN PRIMERA INFANCIA 26 
CURSO INDUCCION DOCENTE 27 
SEMINARIO TALLER IDENTIDAD CULTURAL 14
</t>
  </si>
  <si>
    <t>Se encuentra en ejecución la campalña de comunicación</t>
  </si>
  <si>
    <t>Se cuenta con la campaña de divulgación Yo creo en Infotep, donde se muestran los avances realizados y alineados con el Plan de Desarrollo Institucional</t>
  </si>
  <si>
    <t>Se contrató profesional para la gestión de la proyección social y relaciones comunitarias del INFOTEP por 9 meses; adicionalmente se aportaron recursos  por tres millones para el contrato de un operador logístico.</t>
  </si>
  <si>
    <t>Periodicamente (cada 9 dias) se reune el semillero de investigacion, tocando temas aterrizados al contexto internacional, nacional o local según lo requeirdo. El resultado de estasreuniones es la conceotualizacion y obtención de insumos que permiten formular proyectos de investigación que aborden problemas de la region.</t>
  </si>
  <si>
    <t>No se han realizado capacitaciones, sin embargo existen los estudios previos para abrir el proceso de convoctaria para la contratacion de cursos de fortalacimiento de Grupos de investigación.</t>
  </si>
  <si>
    <t>A la fecha aun no se asisten a eventos de investigación; se tiene estimado asistir a un intercambio de saberes con el semillero a finales del mes de Mayo.</t>
  </si>
  <si>
    <t xml:space="preserve">Se avanzó en la inclusion de la institución en la Red de emprendimiento Departamental; a su vez se creo la unidad de emprendimeinto del instituto. </t>
  </si>
  <si>
    <t>Con respecto a esta meta, la institución adelantó la contratación de un profesional que en la actualidad se encuentra actualizando la información tranversal de la institución, tenciendo en cuenta los 15 condiciones minímas para la obtención de nuevos programas académicos. también es importante destacar que la institiución inicio el proceso de contratación (por concurso) para recibir asesoria en el diseño y construcción de la nueva oferta académica.</t>
  </si>
  <si>
    <t>No se ha iniciado proceso.</t>
  </si>
  <si>
    <t xml:space="preserve">La institución ha venido desarrollando temas que buscan fortalecer  las competencias académicas, pedagogicas y tecnologicas de los docentes, por ello  el área de gestión académica se propusieron temas como: Didacticas para optimizar el proceso de enseña y aprendizaje, gestion del conocimiento, diseño curricular y la inclusión de las nuevas técnologías en el desarrollo de las clase. Se realizo reunión con el área de extensión para iniciar las gestiones correspondientes para el desarrollo de los temas. </t>
  </si>
  <si>
    <r>
      <rPr>
        <u/>
        <sz val="10"/>
        <rFont val="Arial"/>
        <family val="2"/>
      </rPr>
      <t>Reporte de Gestión Académic</t>
    </r>
    <r>
      <rPr>
        <sz val="10"/>
        <rFont val="Arial"/>
        <family val="2"/>
      </rPr>
      <t xml:space="preserve">a: La institución en sus diversos esfuerzos está logrando articular diferentes áreas con el fin de alcanzar los objetivos propuestos; por ello el área de gestión académica y de Bienestar universitario, realizan esfuerzos en común para lograr tener espacios dentro del desarrollo de las actividades académicas que estimulen, el acceso, la permanencia y la graduación. Para ello se dispusieron inicialmente dentro del calendario académico 4 fechas en las que los docentes estarán en reuniones para evaluar los avances y dificultades de los diferentes cohortes y alterno los estudiantes estarán con el equipo de bienestar universitario desarrollando diferentes actividades. Por otro lado, con la gestora social contratada por la institución, se estarán llevando a cabo microferias de servicios en los diferentes sectores de la isla, para favorecer el acceso a la educación superior de la población de las islas. </t>
    </r>
    <r>
      <rPr>
        <u/>
        <sz val="10"/>
        <rFont val="Arial"/>
        <family val="2"/>
      </rPr>
      <t>Reporte de Bienestar Estudianti</t>
    </r>
    <r>
      <rPr>
        <sz val="10"/>
        <rFont val="Arial"/>
        <family val="2"/>
      </rPr>
      <t>l: Durante el primer trimestre 2018 desde el área de bienestar se han realizado las siguientes actividades: inducción y re-inducción de estudiantes, se realizó el trámite para la adquisición de los bonos de transporte la adquisición de las camisetas y agendas institucionales, estos tramites se encuentran adelantados por el área juridica, seguimiento a los casos de posibles deserciones, conformación del grupo de danzas tipicas y contemporaneas, evaluación y asesoria deportiva y atención al gimnasio, atención por parte del área de salud y psicología.</t>
    </r>
  </si>
  <si>
    <t xml:space="preserve">Entre las actividades desarrolladas por bienestar durante este trimestre estan: ciclopaseo, conmemoración del dia de la mujer y del hombre, campañas de salud y de desarrollo humano. </t>
  </si>
  <si>
    <t xml:space="preserve">Se inició el trámite para la contratación del servicio. </t>
  </si>
  <si>
    <t xml:space="preserve">Las actividades de bienestar dirigidas a la ejecución del proyecto se han desarrollado según lo planeado, entre estas estan: contratación del personal que apoya el área de bienestar, se ha elaborado los planes de acción para el desarrollo de dichas actividades, como asesorias desde el área de salud, psicología y deporte. </t>
  </si>
  <si>
    <t>Se estan llevando a cabo las actividades del Plan de Bienestar Social e Incentivos, Plan Institucional de Capacitacion. Se proyecta una evaluacion para determinar el impacto del Fortalecimiento y desarrollo del Talento Humano.</t>
  </si>
  <si>
    <t>Se renovó la afiliación a las redes TTU y Luis Angel Arango, adicionalmente hubo participación de (2) personas de la institución a la Asamblea de Rectores de la RED TTU y asistieron (3) personas a reunión en la escuela de sub oficiales de la armada nacional para establecer alianza estrategica entre ambas instituciones</t>
  </si>
  <si>
    <t>Se visitó a la Uniremington en medellín, promocionando la inmersión del centro de lenguas. Se contrató una empresa para la expedición de los tiquetes para promocionar el centro de lenguas.</t>
  </si>
  <si>
    <t>Se realizó la celebración del dia de la lengua materna.</t>
  </si>
  <si>
    <t>Se contrató a la docente de danzas para la implementación del grupo de danzas del infotep, logrando abrir un grupo de danzas. Se contrató un profesor de inglés y creole para dictar clase en el centro de lenguas , se lograrón abrir 4 cursos de inglés. Se contrató a un profesional especializado en lenguas, hasta el mes de noviembre.</t>
  </si>
  <si>
    <t>Corrresponde al contrato de la coordinadora del Proyecto. (9 meses)</t>
  </si>
  <si>
    <t>Ya se realizaron los Estudios previos y se solicitó el certificado de disponibilidad presupuestal. Igualmente se allegaron al area de contratación las cotizaciones de posibles oferentes.</t>
  </si>
  <si>
    <t>Corresponde al contrato del personal a cargo del mantenimiento de los equipos. ( 10 meses)</t>
  </si>
  <si>
    <t>Pertenece al proceso de apoyo logístico. Se entregó al area de contratacion los certificados de disponibilidad presupuestal.</t>
  </si>
  <si>
    <t>La labor con la Instituciones de la Media para lograr que los estudiantes Articulen con el INFOTEP, se realizó a principios del Año con las siguientes instituciones vinculadas: Sagrada Familia, Bolivariano, Flowers Hill, Brooks Hill, Inedas, Junin (PVA).</t>
  </si>
  <si>
    <t>La vinculación del Personal quien desarrollará la estrategia ya se encuentra laborando. Ya se han iniciado los procesos con los padres de familia.</t>
  </si>
  <si>
    <t>Corrresponde al contrato de la profesional en psicologia del Proyecto. (10 meses)</t>
  </si>
  <si>
    <t>Ya se solicitó el certificado de disponibilidad presupuestal y se netregaron los estudios previos al area de contratacion</t>
  </si>
  <si>
    <t>Esta actividad se realiza al final de cada semestre.</t>
  </si>
  <si>
    <t>La fase de autoevaluación no ha dado inicio al desarrollo, debido a que no se ha entregado la fecha de la visita de consejeros por parte del CNA, el proceso quedo actualmente y desde el  2 de marzo de 2018, se visualiza en platorma en tramite de visita de consejeros</t>
  </si>
  <si>
    <t>En el primer semestre /2018-I), se matricularon en primer semestre 395 estudiantes en los diferentes programas técnicos profesionales .</t>
  </si>
  <si>
    <t>En el primer semestre (2018-I), el total de estudiantes matriculados en los diferentes programas técnicos profesionales asciende a 951 estudiantes.</t>
  </si>
  <si>
    <t>Se inicio trabajo para documentar las condiciones de calidad de los 10 programas por ciclos propedéuticos que se radicaran en SACES en la vigencia</t>
  </si>
  <si>
    <t>El plan de trabajo para adelantar el proceso de autoevaluación institucional que cobija todos los programas técnicos profesionales de la institución, avanza de acuerdo a lo planeado.</t>
  </si>
  <si>
    <t>A la fecha de corte se han matriculado 200 estudiantes en los diferentes programas de educación para el trabajo y desarrollo Humano, que equivalen a 50 estudiantes mas de lo esperado para el primer semestre</t>
  </si>
  <si>
    <t xml:space="preserve">A la fecha de corte solo se ha ejecutado el 7% de los recursos de inversión. Esto se debe a la no asignación de PAC por parte del Ministerio de Hacienda para adelantar los procesos contractuales.  </t>
  </si>
  <si>
    <t>Se formularon 2 proyectos nuevos para solicitar recursos de para la vigencia 2019, los cuales cumplen con la nueva metodología de cadena de valor del DNP</t>
  </si>
  <si>
    <t>Se formuló plan de acción para la vigencia 2018 y se publico oportunamente en la pagina web. Se realzo el primer seguimiento trimestral</t>
  </si>
  <si>
    <t xml:space="preserve">A la fecha de corte el avance del plan de acción de la oficina de internacionalización asciende al 20% de las actividades programadas. </t>
  </si>
  <si>
    <t>Formula medición Actividad</t>
  </si>
  <si>
    <t>Plan de trabajo para la implementación del Código de Integridad elaborado</t>
  </si>
  <si>
    <t>Iniciativa para fomentar la cultura de la educación en derechos humanos, paz y derecho humanitario elaborada</t>
  </si>
  <si>
    <t>Caracterización de ciudadanos, usuarios o grupos de interés formulada o actualizada</t>
  </si>
  <si>
    <t xml:space="preserve">Formular y ejecutar el Plan de Acción Institucional, articulando los 17 planes solicitados en el MIPG, incluyendo el Plan de anticorrupción y atención al ciudadano, el Plan estratégico del talento humano, el Plan estratégico de tecnologías de la información-PETI y el Plan anual de adquisiciones - PAA. </t>
  </si>
  <si>
    <t>Formular el plan de fortalecimiento institucional para el Sistema de Gestión de la entidad.</t>
  </si>
  <si>
    <t xml:space="preserve">Realizar el autodiagnóstico del MIPG V2 para la entidad y elaborar el plan de trabajo para fortalecer las poíticas de gestión y desempeño institucional y el cumplimiento de requisitos </t>
  </si>
  <si>
    <t># de informes elaborados</t>
  </si>
  <si>
    <t>Estrategia de comunicación externa e interna para visibilizar la gestión institucional elaborada</t>
  </si>
  <si>
    <t>Informes de PQRSD publicados</t>
  </si>
  <si>
    <t>iniciativa de innovación abierta implementada</t>
  </si>
  <si>
    <t xml:space="preserve">Formular, ejecutar y hacer seguimiento al  plan de accesibilidad para la vigencia </t>
  </si>
  <si>
    <t xml:space="preserve">Porcentaje de ejecución del plan </t>
  </si>
  <si>
    <t># de actividades ejecutadas oportunamente del plan de Gestión Documental
_________________________________ x 100
Total actividades definidas en el plan de Gestión Documental</t>
  </si>
  <si>
    <t># de actividades ejecutadas oportunamente registradas y reporte de novedades y Hojas de vida vinculadas en el SIGEP
_________________________________ x 100
Total actividades a registro y reporte de novedades y Hojas de vida vinculadas en el SIGEP</t>
  </si>
  <si>
    <t># de actividades ejecutadas oportunamente del plan de accesibilidad
_________________________________ x 100
Total actividades   del plan de accesibilidad</t>
  </si>
  <si>
    <t># de actividades publicada oportunamente de la información institucional derivada del cumplimiento de la Ley 1712 de 2014. Decreto 103 de 2015 y Resolución 3564 de 2015
_________________________________ x 100
Total actividades  a publicar de la información institucional, derivada del cumplimiento de la Ley 1712 de 2014. Decreto 103 de 2015 y Resolución 3564 de 2015</t>
  </si>
  <si>
    <t># de actividades ejecutadas oportunamente de la estrategia  para visibilizar la gestión institucional
_________________________________ x 100
Total actividades  para visibilizar la gestión institucional</t>
  </si>
  <si>
    <t># de Componentes ejecutados del Plan Estratégico de Talento Humano
_________________________________ x 100
Total de componentes del Plan Estratégico de Talento Humano</t>
  </si>
  <si>
    <r>
      <rPr>
        <i/>
        <sz val="12"/>
        <rFont val="Calibri"/>
        <family val="2"/>
        <scheme val="minor"/>
      </rPr>
      <t xml:space="preserve"> # </t>
    </r>
    <r>
      <rPr>
        <sz val="12"/>
        <rFont val="Calibri"/>
        <family val="2"/>
        <scheme val="minor"/>
      </rPr>
      <t>de  servidores de Entidad Adscrita y/o Vinculada y su núcleo familiar caracterizados
_________________________________ x 100
# Total de servidores de Entidad Adscrita y/o Vinculada y su núcleo familiar a caracterizar</t>
    </r>
  </si>
  <si>
    <t xml:space="preserve">Total de personas diagnosticadas en los componentes del PETH, referencia Matriz GETH
________________________________ x 100
Total de la población de la Entidad </t>
  </si>
  <si>
    <t># Actividades ejecutadas del Plan de SGSST
_________________________________ x 100
Total de actividades del Plan SGSST</t>
  </si>
  <si>
    <t>#  Actividades de vinculo laboral ejecutadas oportunamente
_________________________________ x 100
Total de actividades relacionadas con el vinculo laboral</t>
  </si>
  <si>
    <t># Actividades para fortalecer el ambiente laboral y la cultura organizacional de la entidad, ejecutadas oportunamente
_________________________________ x 100
Total de actividades relacionadas con fortalecimiento del ambiente laboral y la cultura organizacional de la entidad</t>
  </si>
  <si>
    <r>
      <rPr>
        <i/>
        <sz val="12"/>
        <rFont val="Calibri"/>
        <family val="2"/>
        <scheme val="minor"/>
      </rPr>
      <t xml:space="preserve"> # </t>
    </r>
    <r>
      <rPr>
        <sz val="12"/>
        <rFont val="Calibri"/>
        <family val="2"/>
        <scheme val="minor"/>
      </rPr>
      <t>de  actividades definidas en el Plan de trabajo ejecutadas
_________________________________ x 100
Total de actividades del Plan de trabajo</t>
    </r>
  </si>
  <si>
    <t># de actividades ejecutadas oportunamente en el Plan de Acción Institucional
_________________________________ x 100
Total actividades en el Plan de Acción Institucional</t>
  </si>
  <si>
    <t># de compromisos, obligaciones y pagos realizados oportunamente
_________________________________ x 100
Total de compromisos, obligaciones y pagos establecidos en un periodo de tiempo</t>
  </si>
  <si>
    <t># de proyectos de inversión formulados o ajustados a la estructura de cadena de valor de los programas presupuestales 2019
________________________________ x 100
Total de proyectos de inversión</t>
  </si>
  <si>
    <t># de actividades ejecutadas oportunamente en el plan de fortalecimiento institucional
_________________________________ x 100
Total actividades en el Plan de fortalecimiento institucional</t>
  </si>
  <si>
    <t>Presupuesto de la entidad ejecutado oportunamente
____________________________________ x 100
Presupuesto programado</t>
  </si>
  <si>
    <t># de actividades ejecutadas oportunamente en el Plan para la implementación de la Política de Gobierno Digital
_________________________________ x 100
Total actividades en el Plan para la implementación de la Política de Gobierno Digital</t>
  </si>
  <si>
    <t># de actividades formuladas y ejecutadas oportunamente en el Plan de trabajo de seguridad digital
_________________________________ x 100
Total actividades en el Plan de trabajo de seguridad digital</t>
  </si>
  <si>
    <t># de actividades formuladas y ejecutadas oportunamente en el Plan de trabajo para la defensa jurídica del Estado
_________________________________ x 100
Total actividades en el Plan de trabajo para la defensa jurídica del Estado</t>
  </si>
  <si>
    <t>Procesos realizados en SECOP II
____________________________________ x 100
Total de procesos de la entidad</t>
  </si>
  <si>
    <t># de actividades formuladas y ejecutadas oportunamente en el Plan de trabajo de gestión ambiental
_________________________________ x 100
Total actividades en el Plan de trabajo de   de gestión ambiental</t>
  </si>
  <si>
    <t># de actividades formuladas y ejecutadas oportunamente en el plan de racionalización de trámites
_________________________________ x 100
Total actividades en el plan de racionalización de trámites</t>
  </si>
  <si>
    <t># de actividades formuladas y ejecutadas de la Estrategia de participación ciudadana
_________________________________ x 100
Total actividades de la Estrategia de participación ciudadana</t>
  </si>
  <si>
    <t># de actividades formuladas y ejecutadas de la Estrategia de rendición de cuentas
_________________________________ x 100
Total actividades de la Estrategia de de rendición de cuentas</t>
  </si>
  <si>
    <t># de actividades formuladas y ejecutadas del  plan de trabajo para fortalecer la constitución de alianzas orientadas al fortalecimiento de los fines Misionales de la entidad
_________________________________ x 100
Total actividades del  plan de trabajo para fortalecer la constitución de alianzas orientadas al fortalecimiento de los fines Misionales de la entidad</t>
  </si>
  <si>
    <t># de actividades ejecutadas oportunamente de la estrategia de seguimiento y evaluación institucional
_________________________________ x 100
Total actividades de la estrategia de seguimiento y evaluación institucional</t>
  </si>
  <si>
    <t xml:space="preserve"># de actividades ejecutada del plan de trabajo del Autodiagnóstico del MIPG V2
_________________________________ x 100
Total actividades del plan de trabajo del Autodiagnóstico del MIPG V2 </t>
  </si>
  <si>
    <t># de reportes externos entregados oportunamente (SINERGIA, SPI entre otros)
_________________________________ x 100
Total de reportes externos definidos</t>
  </si>
  <si>
    <t>Documento con la metodología/procedimiento(s) y la estrategia elaborado</t>
  </si>
  <si>
    <t># de actividades ejecutadas oportunamente del plan de trabajo
_________________________________ x 100
Total actividades del plan de trabajo</t>
  </si>
  <si>
    <t># de actividades ejecutadas oportunamente de la estrategia para fortalecer la cultura del autocontrol y  la autoevaluación en la entidad
_________________________________ x 100
Total actividades definidas en la estrategia para fortalecer la cultura del autocontrol y  la autoevaluación en la entidad</t>
  </si>
  <si>
    <t xml:space="preserve"> Formular y desarrollar un plan de trabajo para la gestión del riesgo de la entidad</t>
  </si>
  <si>
    <t>Hacer seguimiento al plan de trabajo para la gestión del riesgo en la entidad</t>
  </si>
  <si>
    <t># de actividades desarrolladas oportunamente en el plan de trabajo
_________________________________ x 100
Total actividades definidas en el plan de trabajo</t>
  </si>
  <si>
    <t># de actividades ejecutadas oportunamente en el plan de trabajo
_________________________________ x 100
Total actividades definidas en el plan de trabajo</t>
  </si>
  <si>
    <t># de actividades desarrolladas oportunamente en el Programa Anual de Auditoria
_________________________________ x 100
Total actividades definidas en el Programa Anual de Auditoria</t>
  </si>
  <si>
    <t># de acciones de mejoramiento ejecutadas oportunamente _________________________________ x 100
Total de acciones de mejoramiento</t>
  </si>
  <si>
    <t xml:space="preserve">Realizar seguimiento al cumplimiento y efectividad de las acciones de mejoramiento generadas en las diferentes fuentes de evaluación.
</t>
  </si>
  <si>
    <r>
      <rPr>
        <b/>
        <sz val="12"/>
        <rFont val="Calibri"/>
        <family val="2"/>
        <scheme val="minor"/>
      </rPr>
      <t xml:space="preserve">DISEÑAR, ACTUALIZAR Y HACER SEGUIMIENTO AL PLAN ESTRATEGICO DE TALENTO HUMANO: </t>
    </r>
    <r>
      <rPr>
        <sz val="12"/>
        <rFont val="Calibri"/>
        <family val="2"/>
        <scheme val="minor"/>
      </rPr>
      <t xml:space="preserve">Actualizar y hacer seguimiento del plan estratégico de Talento Humano, con todos los componentes definidos y rutas determinadas por el MIPG. </t>
    </r>
  </si>
  <si>
    <r>
      <rPr>
        <b/>
        <sz val="12"/>
        <rFont val="Calibri"/>
        <family val="2"/>
        <scheme val="minor"/>
      </rPr>
      <t xml:space="preserve">DIRECCIONAMIENTO  PLANEACION Y CARACTERIZACION : </t>
    </r>
    <r>
      <rPr>
        <sz val="12"/>
        <rFont val="Calibri"/>
        <family val="2"/>
        <scheme val="minor"/>
      </rPr>
      <t xml:space="preserve"> 
1. Realizar la caracterización de  los servidores de Entidad Adscrita y/o Vinculada y su núcleo familiar. 
2. Realizar el diagnóstico del talento humano de la misma en los componentes del PETH, referencia Matriz GETH. ( Medicion y seguimiento) </t>
    </r>
  </si>
  <si>
    <r>
      <rPr>
        <b/>
        <sz val="12"/>
        <rFont val="Calibri"/>
        <family val="2"/>
        <scheme val="minor"/>
      </rPr>
      <t xml:space="preserve">SGSST: </t>
    </r>
    <r>
      <rPr>
        <sz val="12"/>
        <rFont val="Calibri"/>
        <family val="2"/>
        <scheme val="minor"/>
      </rPr>
      <t xml:space="preserve">Desarrollar el plan de trabajo para el Sistema  de seguridad y salud en el trabajo y hacer medición y seguimiento a su impacto </t>
    </r>
  </si>
  <si>
    <r>
      <rPr>
        <b/>
        <sz val="12"/>
        <rFont val="Calibri"/>
        <family val="2"/>
        <scheme val="minor"/>
      </rPr>
      <t xml:space="preserve">VINCULACION, DESARROLLO Y CRECIMIENTO Y DESVINCULACION   LABORAL: </t>
    </r>
    <r>
      <rPr>
        <sz val="12"/>
        <rFont val="Calibri"/>
        <family val="2"/>
        <scheme val="minor"/>
      </rPr>
      <t>Ejecutar las actividades de vinculo laboral  de acuerdo con las necesidades de la entidad y garantizando su oportunidad (Plan de Vacantes,  planta de personal,  Vinculación por mérito, movilidad, caracterización del talento humano, plan de vacantes, ley de cuotas, SIGEP, evaluación de desempeño, acuerdos de gestión,Mejoramiento Individual, análisis de razones de retiro, evaluación de competencias, valores, gestión de conflictos, gerencia pública, desarrollo de competencias gerenciales, acuerdos de gestión, trabajo en equipo.</t>
    </r>
  </si>
  <si>
    <r>
      <rPr>
        <b/>
        <sz val="12"/>
        <rFont val="Calibri"/>
        <family val="2"/>
        <scheme val="minor"/>
      </rPr>
      <t xml:space="preserve">AMBIENTE Y CULTURA ORGANIZACIONAL :
</t>
    </r>
    <r>
      <rPr>
        <sz val="12"/>
        <rFont val="Calibri"/>
        <family val="2"/>
        <scheme val="minor"/>
      </rPr>
      <t>Formular y hacer seguimiento al plan para fortalecer el ambiente laboral y la cultura organizacional de la entidad, Teletrabajo, Ambiente Laboral, Horarios flexibles, Gestión del conflicto, Dialogo social y concertación, Seguridad de la Información y rendición de cuentas.</t>
    </r>
  </si>
  <si>
    <r>
      <rPr>
        <b/>
        <sz val="12"/>
        <rFont val="Calibri"/>
        <family val="2"/>
        <scheme val="minor"/>
      </rPr>
      <t xml:space="preserve">INTEGRIDAD : </t>
    </r>
    <r>
      <rPr>
        <sz val="12"/>
        <rFont val="Calibri"/>
        <family val="2"/>
        <scheme val="minor"/>
      </rPr>
      <t>Adoptar, Divulgar, ajustar a la entidad y realizar el plan de trabajo para implementación del Código de Integridad</t>
    </r>
  </si>
  <si>
    <r>
      <rPr>
        <b/>
        <sz val="12"/>
        <rFont val="Calibri"/>
        <family val="2"/>
        <scheme val="minor"/>
      </rPr>
      <t xml:space="preserve">FORTALECIMIENTO Y DESARROLLO DEL TALENTO HUMANO : </t>
    </r>
    <r>
      <rPr>
        <sz val="12"/>
        <rFont val="Calibri"/>
        <family val="2"/>
        <scheme val="minor"/>
      </rPr>
      <t>Formular y hacer seguimiento a los planes asociados al  crecimiento y desarrollo profesional de la entidad  (Clima Organizacional, Plan de bienestar, Incentivos, Inducción y Reinducción, 
Capacitación, Desarrollo de Competencias, Cultura Organizacional).</t>
    </r>
  </si>
  <si>
    <t># Actividades de los  planes asociados al  fortalecimiento y desarrollo del talento humano de la entidad ejecutadas oportunamente
_________________________________ x 100
Total de actividades de los  planes asociados al  fortalecimiento y desarrollo del talento humano de la entidad</t>
  </si>
  <si>
    <t xml:space="preserve">Realizar un diagnóstico de capacidades y entornos institucionales. </t>
  </si>
  <si>
    <t>Documeneto Diagnóstico</t>
  </si>
  <si>
    <t>Formula Medición Actividad</t>
  </si>
  <si>
    <t>Formular el presupuesto, armonizando  la planeación estratégica y la programación presupuestal para la toma de decisiones.</t>
  </si>
  <si>
    <t>100% del presupuesto alineado con la planeación estratégica</t>
  </si>
  <si>
    <t>Formular y ejecutar Plan para la implementación de la Política de Gobierno Digital para la entidad en función de los lineamiento de Min Tic.</t>
  </si>
  <si>
    <t>Encuesta de satisfacción de servicios</t>
  </si>
  <si>
    <t>Definición o ajuste de la metodología/procedimiento(s) y la estrategia para la gestión del conocimiento</t>
  </si>
  <si>
    <t>Estrategia elaborada</t>
  </si>
  <si>
    <t>Formular y desarrollar un plan de trabajo para la gestión del riesgo de la entidad</t>
  </si>
  <si>
    <t xml:space="preserve">Formular y Desarrollar una estrategia para fortalecer la cultura del autocontrol y  la autoevaluación en la entidad
</t>
  </si>
  <si>
    <t>PLAN DE ACCIÓN SECTORIAL 2018</t>
  </si>
  <si>
    <t>Plan Estratégico de Talento Humano formulado</t>
  </si>
  <si>
    <r>
      <t xml:space="preserve">Evaluar el grado de cumplimiento del </t>
    </r>
    <r>
      <rPr>
        <sz val="12"/>
        <color rgb="FFFF0000"/>
        <rFont val="Calibri"/>
        <family val="2"/>
        <scheme val="minor"/>
      </rPr>
      <t>Modelo Integrado de Planeación y Gestión - MIPG</t>
    </r>
    <r>
      <rPr>
        <sz val="12"/>
        <rFont val="Calibri"/>
        <family val="2"/>
        <scheme val="minor"/>
      </rPr>
      <t xml:space="preserve"> por cada una de las entidades </t>
    </r>
  </si>
  <si>
    <r>
      <t xml:space="preserve"># de actividades ejecutada del </t>
    </r>
    <r>
      <rPr>
        <sz val="12"/>
        <color rgb="FFFF0000"/>
        <rFont val="Calibri"/>
        <family val="2"/>
        <scheme val="minor"/>
      </rPr>
      <t>MIPG</t>
    </r>
    <r>
      <rPr>
        <sz val="12"/>
        <rFont val="Calibri"/>
        <family val="2"/>
        <scheme val="minor"/>
      </rPr>
      <t xml:space="preserve">
_________________________________ x 100
Total actividades del </t>
    </r>
    <r>
      <rPr>
        <sz val="12"/>
        <color rgb="FFFF0000"/>
        <rFont val="Calibri"/>
        <family val="2"/>
        <scheme val="minor"/>
      </rPr>
      <t>MIPG</t>
    </r>
  </si>
  <si>
    <t># de controles ejecutados
_______________________ x 100
Total de controles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</si>
</sst>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164" formatCode="_ &quot;$&quot;\ * #,##0.00_ ;_ &quot;$&quot;\ * \-#,##0.00_ ;_ &quot;$&quot;\ * &quot;-&quot;??_ ;_ @_ "/>
    <numFmt numFmtId="165" formatCode="_ * #,##0.00_ ;_ * \-#,##0.00_ ;_ * &quot;-&quot;??_ ;_ @_ "/>
    <numFmt numFmtId="166" formatCode="0.0%"/>
    <numFmt numFmtId="167" formatCode="_-* #,##0.00_-;\-* #,##0.00_-;_-* &quot;-&quot;_-;_-@_-"/>
    <numFmt numFmtId="168" formatCode="_-* #,##0.0_-;\-* #,##0.0_-;_-* &quot;-&quot;_-;_-@_-"/>
    <numFmt numFmtId="169" formatCode="&quot;$&quot;\ #,##0_);[Red]\(&quot;$&quot;\ #,##0\)"/>
    <numFmt numFmtId="170" formatCode="#,##0_ ;\-#,##0\ "/>
    <numFmt numFmtId="171" formatCode="#,##0.00_ ;\-#,##0.00\ "/>
    <numFmt numFmtId="172" formatCode="#,##0.000_ ;\-#,##0.000\ "/>
  </numFmts>
  <fonts count="27">
    <font>
      <sz val="10"/>
      <name val="Arial"/>
    </font>
    <font>
      <b/>
      <sz val="8"/>
      <name val="Arial"/>
      <family val="2"/>
    </font>
    <font>
      <sz val="10"/>
      <name val="Arial"/>
      <family val="2"/>
    </font>
    <font>
      <sz val="10"/>
      <name val="Arial"/>
      <family val="2"/>
    </font>
    <font>
      <sz val="8"/>
      <name val="Verdana"/>
      <family val="2"/>
    </font>
    <font>
      <sz val="12"/>
      <name val="Calibri"/>
      <family val="2"/>
      <scheme val="minor"/>
    </font>
    <font>
      <b/>
      <sz val="12"/>
      <name val="Calibri"/>
      <family val="2"/>
      <scheme val="minor"/>
    </font>
    <font>
      <b/>
      <sz val="26"/>
      <color theme="0"/>
      <name val="Calibri"/>
      <family val="2"/>
      <scheme val="minor"/>
    </font>
    <font>
      <b/>
      <sz val="14"/>
      <name val="Calibri"/>
      <family val="2"/>
      <scheme val="minor"/>
    </font>
    <font>
      <sz val="11"/>
      <name val="Calibri"/>
      <family val="2"/>
      <scheme val="minor"/>
    </font>
    <font>
      <sz val="10"/>
      <name val="Arial"/>
      <family val="2"/>
    </font>
    <font>
      <b/>
      <sz val="11"/>
      <name val="Calibri"/>
      <family val="2"/>
      <scheme val="minor"/>
    </font>
    <font>
      <sz val="10"/>
      <name val="Arial"/>
      <family val="2"/>
    </font>
    <font>
      <sz val="12"/>
      <name val="Arial"/>
      <family val="2"/>
    </font>
    <font>
      <sz val="12"/>
      <name val="Calibri"/>
      <family val="2"/>
    </font>
    <font>
      <sz val="10"/>
      <name val="Verdana"/>
      <family val="2"/>
    </font>
    <font>
      <sz val="10"/>
      <color theme="0"/>
      <name val="Arial"/>
      <family val="2"/>
    </font>
    <font>
      <sz val="11"/>
      <name val="Calibri "/>
    </font>
    <font>
      <b/>
      <sz val="9"/>
      <name val="Arial"/>
      <family val="2"/>
    </font>
    <font>
      <sz val="10"/>
      <name val="Calibri"/>
      <family val="2"/>
      <scheme val="minor"/>
    </font>
    <font>
      <b/>
      <sz val="16"/>
      <name val="Calibri"/>
      <family val="2"/>
      <scheme val="minor"/>
    </font>
    <font>
      <b/>
      <sz val="18"/>
      <name val="Calibri"/>
      <family val="2"/>
      <scheme val="minor"/>
    </font>
    <font>
      <u/>
      <sz val="10"/>
      <name val="Arial"/>
      <family val="2"/>
    </font>
    <font>
      <i/>
      <sz val="12"/>
      <name val="Calibri"/>
      <family val="2"/>
      <scheme val="minor"/>
    </font>
    <font>
      <sz val="9"/>
      <name val="Arial"/>
      <family val="2"/>
    </font>
    <font>
      <b/>
      <sz val="12"/>
      <name val="Arial"/>
      <family val="2"/>
    </font>
    <font>
      <sz val="12"/>
      <color rgb="FFFF0000"/>
      <name val="Calibri"/>
      <family val="2"/>
      <scheme val="minor"/>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0"/>
        <bgColor rgb="FF000000"/>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6">
    <xf numFmtId="0" fontId="0" fillId="0" borderId="0"/>
    <xf numFmtId="165" fontId="3" fillId="0" borderId="0" applyFont="0" applyFill="0" applyBorder="0" applyAlignment="0" applyProtection="0"/>
    <xf numFmtId="164" fontId="3"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9" fontId="10"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41" fontId="12" fillId="0" borderId="0" applyFont="0" applyFill="0" applyBorder="0" applyAlignment="0" applyProtection="0"/>
    <xf numFmtId="9" fontId="2" fillId="0" borderId="0" applyFont="0" applyFill="0" applyBorder="0" applyAlignment="0" applyProtection="0"/>
    <xf numFmtId="0" fontId="2" fillId="0" borderId="0"/>
    <xf numFmtId="41" fontId="12" fillId="0" borderId="0" applyFont="0" applyFill="0" applyBorder="0" applyAlignment="0" applyProtection="0"/>
    <xf numFmtId="41" fontId="2" fillId="0" borderId="0" applyFont="0" applyFill="0" applyBorder="0" applyAlignment="0" applyProtection="0"/>
  </cellStyleXfs>
  <cellXfs count="251">
    <xf numFmtId="0" fontId="0" fillId="0" borderId="0" xfId="0"/>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Border="1"/>
    <xf numFmtId="0" fontId="4" fillId="5" borderId="0" xfId="0" applyFont="1" applyFill="1" applyBorder="1" applyAlignment="1">
      <alignment vertical="center" wrapText="1"/>
    </xf>
    <xf numFmtId="0" fontId="4" fillId="6" borderId="0" xfId="0" applyFont="1" applyFill="1" applyBorder="1" applyAlignment="1">
      <alignment vertical="center" wrapText="1"/>
    </xf>
    <xf numFmtId="0" fontId="2" fillId="7" borderId="0" xfId="0" applyFont="1" applyFill="1" applyAlignment="1">
      <alignment vertical="center"/>
    </xf>
    <xf numFmtId="0" fontId="9" fillId="0" borderId="7" xfId="0" applyFont="1" applyFill="1" applyBorder="1" applyAlignment="1">
      <alignment horizontal="justify" vertical="center" wrapText="1"/>
    </xf>
    <xf numFmtId="0" fontId="5" fillId="0" borderId="7" xfId="0" applyFont="1" applyFill="1" applyBorder="1" applyAlignment="1">
      <alignment horizontal="justify" vertical="center" wrapText="1"/>
    </xf>
    <xf numFmtId="9" fontId="5" fillId="4" borderId="7" xfId="0" applyNumberFormat="1" applyFont="1" applyFill="1" applyBorder="1" applyAlignment="1">
      <alignment horizontal="center" vertical="center"/>
    </xf>
    <xf numFmtId="9" fontId="0" fillId="0" borderId="0" xfId="7" applyFont="1"/>
    <xf numFmtId="0" fontId="5" fillId="4" borderId="7" xfId="0" applyFont="1" applyFill="1" applyBorder="1" applyAlignment="1">
      <alignment horizontal="center" vertical="center"/>
    </xf>
    <xf numFmtId="0" fontId="0" fillId="0" borderId="0" xfId="0"/>
    <xf numFmtId="0" fontId="0" fillId="0" borderId="0" xfId="0" applyAlignment="1">
      <alignment horizontal="center" vertical="center"/>
    </xf>
    <xf numFmtId="0" fontId="6" fillId="8" borderId="7" xfId="0" applyFont="1" applyFill="1" applyBorder="1" applyAlignment="1">
      <alignment horizontal="center" vertical="center"/>
    </xf>
    <xf numFmtId="0" fontId="5" fillId="0" borderId="7" xfId="0" applyFont="1" applyFill="1" applyBorder="1" applyAlignment="1">
      <alignment horizontal="center" vertical="center" wrapText="1"/>
    </xf>
    <xf numFmtId="14"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xf>
    <xf numFmtId="0" fontId="9" fillId="0" borderId="7" xfId="0" applyFont="1" applyBorder="1" applyAlignment="1">
      <alignment horizontal="justify" vertical="center" wrapText="1"/>
    </xf>
    <xf numFmtId="9" fontId="5" fillId="0" borderId="7" xfId="0" applyNumberFormat="1" applyFont="1" applyFill="1" applyBorder="1" applyAlignment="1">
      <alignment horizontal="center" vertical="center" wrapText="1"/>
    </xf>
    <xf numFmtId="9" fontId="5" fillId="0" borderId="7" xfId="0" applyNumberFormat="1" applyFont="1" applyFill="1" applyBorder="1" applyAlignment="1">
      <alignment horizontal="left" vertical="top" wrapText="1"/>
    </xf>
    <xf numFmtId="14" fontId="5" fillId="0" borderId="7" xfId="0" applyNumberFormat="1" applyFont="1" applyFill="1" applyBorder="1" applyAlignment="1">
      <alignment horizontal="center" vertical="center" wrapText="1"/>
    </xf>
    <xf numFmtId="9" fontId="5" fillId="4" borderId="7" xfId="7" applyFont="1" applyFill="1" applyBorder="1" applyAlignment="1">
      <alignment horizontal="center" vertical="center"/>
    </xf>
    <xf numFmtId="9" fontId="5" fillId="0" borderId="7" xfId="7" applyFont="1" applyFill="1" applyBorder="1" applyAlignment="1">
      <alignment horizontal="center" vertical="center" wrapText="1"/>
    </xf>
    <xf numFmtId="41" fontId="5" fillId="0" borderId="7" xfId="11" applyFont="1" applyFill="1" applyBorder="1" applyAlignment="1">
      <alignment horizontal="center" vertical="center" wrapText="1"/>
    </xf>
    <xf numFmtId="167" fontId="5" fillId="0" borderId="7" xfId="11" applyNumberFormat="1" applyFont="1" applyFill="1" applyBorder="1" applyAlignment="1">
      <alignment horizontal="center" vertical="center" wrapText="1"/>
    </xf>
    <xf numFmtId="41" fontId="5" fillId="0" borderId="7" xfId="11" applyNumberFormat="1" applyFont="1" applyFill="1" applyBorder="1" applyAlignment="1">
      <alignment horizontal="center" vertical="center" wrapText="1"/>
    </xf>
    <xf numFmtId="9" fontId="5" fillId="4" borderId="7" xfId="7" applyFont="1" applyFill="1" applyBorder="1" applyAlignment="1">
      <alignment horizontal="center" vertical="center" wrapText="1"/>
    </xf>
    <xf numFmtId="14" fontId="5" fillId="4" borderId="7" xfId="0" applyNumberFormat="1" applyFont="1" applyFill="1" applyBorder="1" applyAlignment="1">
      <alignment horizontal="center" vertical="center" wrapText="1"/>
    </xf>
    <xf numFmtId="41" fontId="5" fillId="4" borderId="7" xfId="11" applyFont="1" applyFill="1" applyBorder="1" applyAlignment="1">
      <alignment horizontal="center" vertical="center" wrapText="1"/>
    </xf>
    <xf numFmtId="9" fontId="5" fillId="4" borderId="7" xfId="0" applyNumberFormat="1" applyFont="1" applyFill="1" applyBorder="1" applyAlignment="1">
      <alignment horizontal="center" vertical="center" wrapText="1"/>
    </xf>
    <xf numFmtId="9" fontId="5" fillId="4" borderId="7" xfId="11" applyNumberFormat="1" applyFont="1" applyFill="1" applyBorder="1" applyAlignment="1">
      <alignment horizontal="center" vertical="center" wrapText="1"/>
    </xf>
    <xf numFmtId="0" fontId="5" fillId="10" borderId="7" xfId="3" applyFont="1" applyFill="1" applyBorder="1" applyAlignment="1" applyProtection="1">
      <alignment horizontal="center" vertical="center" wrapText="1"/>
      <protection locked="0"/>
    </xf>
    <xf numFmtId="9" fontId="5" fillId="4" borderId="7" xfId="12" applyFont="1" applyFill="1" applyBorder="1" applyAlignment="1">
      <alignment horizontal="center" vertical="center" wrapText="1"/>
    </xf>
    <xf numFmtId="167" fontId="5" fillId="4" borderId="7" xfId="11" applyNumberFormat="1" applyFont="1" applyFill="1" applyBorder="1" applyAlignment="1">
      <alignment horizontal="center" vertical="center" wrapText="1"/>
    </xf>
    <xf numFmtId="168" fontId="5" fillId="4" borderId="7" xfId="11" applyNumberFormat="1" applyFont="1" applyFill="1" applyBorder="1" applyAlignment="1">
      <alignment horizontal="center" vertical="center" wrapText="1"/>
    </xf>
    <xf numFmtId="10" fontId="5" fillId="0" borderId="7" xfId="7"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14" fontId="14" fillId="4" borderId="7" xfId="0" applyNumberFormat="1" applyFont="1" applyFill="1" applyBorder="1" applyAlignment="1">
      <alignment horizontal="center" vertical="center" wrapText="1"/>
    </xf>
    <xf numFmtId="10" fontId="14" fillId="0" borderId="7" xfId="7" applyNumberFormat="1" applyFont="1" applyFill="1" applyBorder="1" applyAlignment="1">
      <alignment horizontal="center" vertical="center" wrapText="1"/>
    </xf>
    <xf numFmtId="0" fontId="14" fillId="4" borderId="7" xfId="0" applyFont="1" applyFill="1" applyBorder="1" applyAlignment="1">
      <alignment horizontal="center" vertical="center" wrapText="1"/>
    </xf>
    <xf numFmtId="9" fontId="0" fillId="0" borderId="7" xfId="12" applyFont="1" applyBorder="1" applyAlignment="1">
      <alignment horizontal="center" vertical="center"/>
    </xf>
    <xf numFmtId="0" fontId="9" fillId="0" borderId="7" xfId="3" applyFont="1" applyBorder="1" applyAlignment="1">
      <alignment horizontal="center" vertical="center" wrapText="1"/>
    </xf>
    <xf numFmtId="0" fontId="9" fillId="0" borderId="7" xfId="3" applyFont="1" applyBorder="1" applyAlignment="1">
      <alignment horizontal="center" vertical="center"/>
    </xf>
    <xf numFmtId="0" fontId="13" fillId="4" borderId="7"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readingOrder="1"/>
      <protection locked="0"/>
    </xf>
    <xf numFmtId="0" fontId="13" fillId="0" borderId="7" xfId="0" applyFont="1" applyFill="1" applyBorder="1" applyAlignment="1" applyProtection="1">
      <alignment horizontal="center" vertical="center" wrapText="1"/>
      <protection locked="0"/>
    </xf>
    <xf numFmtId="0" fontId="14" fillId="0" borderId="7" xfId="3" applyFont="1" applyBorder="1" applyAlignment="1">
      <alignment horizontal="center" vertical="center"/>
    </xf>
    <xf numFmtId="41" fontId="14" fillId="0" borderId="7" xfId="11" applyFont="1" applyFill="1" applyBorder="1" applyAlignment="1">
      <alignment horizontal="center" vertical="center" wrapText="1"/>
    </xf>
    <xf numFmtId="0" fontId="0" fillId="0" borderId="0" xfId="0" applyFont="1"/>
    <xf numFmtId="0" fontId="13" fillId="4"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5" fillId="0" borderId="7" xfId="0" applyFont="1" applyFill="1" applyBorder="1" applyAlignment="1">
      <alignment horizontal="right" vertical="center" wrapText="1"/>
    </xf>
    <xf numFmtId="0" fontId="6" fillId="8"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2" fillId="0" borderId="7" xfId="0" applyFont="1" applyBorder="1" applyAlignment="1">
      <alignment horizontal="center" vertical="center" wrapText="1"/>
    </xf>
    <xf numFmtId="10" fontId="2" fillId="0" borderId="7" xfId="0" applyNumberFormat="1" applyFont="1" applyBorder="1" applyAlignment="1">
      <alignment horizontal="center" vertical="center" wrapText="1"/>
    </xf>
    <xf numFmtId="41" fontId="0" fillId="0" borderId="7" xfId="11" applyFont="1" applyBorder="1" applyAlignment="1">
      <alignment horizontal="center" vertical="center"/>
    </xf>
    <xf numFmtId="0" fontId="5" fillId="4" borderId="7" xfId="0" applyFont="1" applyFill="1" applyBorder="1" applyAlignment="1">
      <alignment horizontal="center" vertical="center" wrapText="1"/>
    </xf>
    <xf numFmtId="0" fontId="14" fillId="0" borderId="7" xfId="0" applyFont="1" applyBorder="1" applyAlignment="1">
      <alignment horizontal="center" vertical="center" wrapText="1"/>
    </xf>
    <xf numFmtId="9" fontId="14" fillId="0" borderId="7" xfId="0" applyNumberFormat="1" applyFont="1" applyBorder="1" applyAlignment="1">
      <alignment horizontal="center" vertical="center" wrapText="1"/>
    </xf>
    <xf numFmtId="41" fontId="14" fillId="0" borderId="7" xfId="11" applyFont="1" applyBorder="1" applyAlignment="1">
      <alignment horizontal="center" vertical="center" wrapText="1"/>
    </xf>
    <xf numFmtId="14" fontId="14" fillId="0" borderId="7" xfId="0" applyNumberFormat="1" applyFont="1" applyFill="1" applyBorder="1" applyAlignment="1">
      <alignment horizontal="center" vertical="center" wrapText="1"/>
    </xf>
    <xf numFmtId="9" fontId="14" fillId="0" borderId="7" xfId="7" applyFont="1" applyFill="1" applyBorder="1" applyAlignment="1">
      <alignment horizontal="center" vertical="center" wrapText="1"/>
    </xf>
    <xf numFmtId="9" fontId="14" fillId="0" borderId="7" xfId="0" applyNumberFormat="1" applyFont="1" applyFill="1" applyBorder="1" applyAlignment="1">
      <alignment horizontal="center" vertical="center" wrapText="1"/>
    </xf>
    <xf numFmtId="10" fontId="14" fillId="0" borderId="7" xfId="11" applyNumberFormat="1" applyFont="1" applyBorder="1" applyAlignment="1">
      <alignment horizontal="center" vertical="center" wrapText="1"/>
    </xf>
    <xf numFmtId="0" fontId="11" fillId="11" borderId="7" xfId="0" applyFont="1" applyFill="1" applyBorder="1" applyAlignment="1">
      <alignment horizontal="center" vertical="center" wrapText="1"/>
    </xf>
    <xf numFmtId="0" fontId="0" fillId="0" borderId="0" xfId="0" applyFont="1" applyAlignment="1">
      <alignment horizontal="center"/>
    </xf>
    <xf numFmtId="9" fontId="5" fillId="0" borderId="7" xfId="0" applyNumberFormat="1" applyFont="1" applyFill="1" applyBorder="1" applyAlignment="1">
      <alignment horizontal="center" vertical="center" wrapText="1"/>
    </xf>
    <xf numFmtId="166" fontId="5" fillId="0" borderId="7" xfId="0" applyNumberFormat="1" applyFont="1" applyFill="1" applyBorder="1" applyAlignment="1">
      <alignment horizontal="center" vertical="center" wrapText="1"/>
    </xf>
    <xf numFmtId="166" fontId="5" fillId="0" borderId="7" xfId="0" applyNumberFormat="1" applyFont="1" applyFill="1" applyBorder="1" applyAlignment="1">
      <alignment horizontal="center" vertical="center"/>
    </xf>
    <xf numFmtId="0" fontId="0" fillId="0" borderId="7" xfId="0" applyFont="1" applyBorder="1"/>
    <xf numFmtId="0" fontId="16" fillId="0" borderId="0" xfId="0" applyFont="1"/>
    <xf numFmtId="166" fontId="0" fillId="0" borderId="7" xfId="0" applyNumberFormat="1" applyFont="1" applyBorder="1" applyAlignment="1">
      <alignment horizontal="center" vertical="center"/>
    </xf>
    <xf numFmtId="0" fontId="0" fillId="0" borderId="7" xfId="0" applyFont="1" applyBorder="1" applyAlignment="1">
      <alignment horizontal="center"/>
    </xf>
    <xf numFmtId="0" fontId="0" fillId="0" borderId="7" xfId="0" applyFont="1" applyBorder="1" applyAlignment="1">
      <alignment horizontal="center" vertical="center"/>
    </xf>
    <xf numFmtId="9" fontId="0" fillId="0" borderId="7" xfId="0" applyNumberFormat="1" applyFont="1" applyBorder="1" applyAlignment="1">
      <alignment horizontal="center" vertical="center"/>
    </xf>
    <xf numFmtId="14" fontId="5" fillId="0" borderId="7" xfId="0" applyNumberFormat="1" applyFont="1" applyFill="1" applyBorder="1" applyAlignment="1">
      <alignment horizontal="center" vertical="center" wrapText="1"/>
    </xf>
    <xf numFmtId="0" fontId="2" fillId="4" borderId="7" xfId="0" applyFont="1" applyFill="1" applyBorder="1" applyAlignment="1">
      <alignment horizontal="center" vertical="center"/>
    </xf>
    <xf numFmtId="0" fontId="15" fillId="0" borderId="7" xfId="0" applyFont="1" applyFill="1" applyBorder="1" applyAlignment="1" applyProtection="1">
      <alignment horizontal="center" vertical="center" wrapText="1" readingOrder="1"/>
      <protection locked="0"/>
    </xf>
    <xf numFmtId="0" fontId="9" fillId="0" borderId="7" xfId="0" applyFont="1" applyBorder="1" applyAlignment="1">
      <alignment horizontal="center" vertical="center" wrapText="1"/>
    </xf>
    <xf numFmtId="9" fontId="9" fillId="0" borderId="7" xfId="7" applyFont="1" applyBorder="1" applyAlignment="1">
      <alignment horizontal="center" vertical="center" wrapText="1"/>
    </xf>
    <xf numFmtId="0" fontId="9" fillId="4" borderId="7" xfId="0" applyFont="1" applyFill="1" applyBorder="1" applyAlignment="1">
      <alignment horizontal="left" vertical="center" wrapText="1"/>
    </xf>
    <xf numFmtId="14" fontId="9" fillId="0" borderId="7" xfId="0" applyNumberFormat="1" applyFont="1" applyBorder="1" applyAlignment="1">
      <alignment horizontal="center" vertical="center" wrapText="1"/>
    </xf>
    <xf numFmtId="0" fontId="9" fillId="0" borderId="7" xfId="0" applyFont="1" applyBorder="1" applyAlignment="1">
      <alignment horizontal="left" vertical="center" wrapText="1"/>
    </xf>
    <xf numFmtId="0" fontId="9" fillId="0" borderId="7" xfId="0" applyFont="1" applyFill="1" applyBorder="1" applyAlignment="1">
      <alignment horizontal="left" vertical="center" wrapText="1"/>
    </xf>
    <xf numFmtId="0" fontId="5" fillId="0" borderId="7" xfId="0" applyFont="1" applyFill="1" applyBorder="1" applyAlignment="1">
      <alignment horizontal="center" vertical="center" wrapText="1"/>
    </xf>
    <xf numFmtId="9" fontId="9" fillId="0" borderId="7" xfId="0" applyNumberFormat="1" applyFont="1" applyFill="1" applyBorder="1" applyAlignment="1">
      <alignment horizontal="center" vertical="center" wrapText="1"/>
    </xf>
    <xf numFmtId="0" fontId="5" fillId="4" borderId="7" xfId="0" applyFont="1" applyFill="1" applyBorder="1" applyAlignment="1">
      <alignment horizontal="justify" vertical="center" wrapText="1"/>
    </xf>
    <xf numFmtId="0" fontId="0" fillId="0" borderId="9" xfId="0" applyFont="1" applyBorder="1" applyAlignment="1">
      <alignment horizontal="center" vertical="center"/>
    </xf>
    <xf numFmtId="41" fontId="0" fillId="0" borderId="9" xfId="11" applyFont="1" applyBorder="1" applyAlignment="1">
      <alignment horizontal="center" vertical="center"/>
    </xf>
    <xf numFmtId="169" fontId="5" fillId="0" borderId="7" xfId="0" applyNumberFormat="1" applyFont="1" applyFill="1" applyBorder="1" applyAlignment="1">
      <alignment horizontal="center" vertical="center" wrapText="1"/>
    </xf>
    <xf numFmtId="10" fontId="0" fillId="0" borderId="0" xfId="0" applyNumberFormat="1" applyFont="1" applyAlignment="1">
      <alignment horizontal="center" vertical="center"/>
    </xf>
    <xf numFmtId="0" fontId="6" fillId="8"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9" fontId="14" fillId="0" borderId="7" xfId="0" applyNumberFormat="1" applyFont="1" applyFill="1" applyBorder="1" applyAlignment="1">
      <alignment horizontal="center" vertical="center" wrapText="1"/>
    </xf>
    <xf numFmtId="9" fontId="14" fillId="0" borderId="7" xfId="7" applyFont="1" applyFill="1" applyBorder="1" applyAlignment="1">
      <alignment horizontal="center" vertical="center" wrapText="1"/>
    </xf>
    <xf numFmtId="9" fontId="14" fillId="0" borderId="7" xfId="0" applyNumberFormat="1" applyFont="1" applyBorder="1" applyAlignment="1">
      <alignment horizontal="center" vertical="center" wrapText="1"/>
    </xf>
    <xf numFmtId="41" fontId="14" fillId="0" borderId="7" xfId="11" applyFont="1" applyBorder="1" applyAlignment="1">
      <alignment horizontal="center" vertical="center" wrapText="1"/>
    </xf>
    <xf numFmtId="0" fontId="0" fillId="4" borderId="7" xfId="0" applyFont="1" applyFill="1" applyBorder="1" applyAlignment="1">
      <alignment horizontal="center" vertical="center" wrapText="1"/>
    </xf>
    <xf numFmtId="0" fontId="9" fillId="0" borderId="7" xfId="3" applyFont="1" applyBorder="1" applyAlignment="1">
      <alignment horizontal="center" vertical="center" wrapText="1"/>
    </xf>
    <xf numFmtId="14" fontId="5" fillId="0" borderId="7" xfId="0" applyNumberFormat="1" applyFont="1" applyFill="1" applyBorder="1" applyAlignment="1">
      <alignment horizontal="center" vertical="center" wrapText="1"/>
    </xf>
    <xf numFmtId="10" fontId="2" fillId="0" borderId="7" xfId="0" applyNumberFormat="1" applyFont="1" applyBorder="1" applyAlignment="1">
      <alignment horizontal="center" vertical="center" wrapText="1"/>
    </xf>
    <xf numFmtId="0" fontId="5" fillId="0" borderId="7" xfId="0" applyFont="1" applyFill="1" applyBorder="1" applyAlignment="1">
      <alignment horizontal="center" vertical="center" wrapText="1"/>
    </xf>
    <xf numFmtId="9" fontId="17" fillId="4" borderId="7" xfId="12" applyFont="1" applyFill="1" applyBorder="1" applyAlignment="1">
      <alignment horizontal="center" vertical="center"/>
    </xf>
    <xf numFmtId="9" fontId="5" fillId="0" borderId="7" xfId="0" applyNumberFormat="1" applyFont="1" applyFill="1" applyBorder="1" applyAlignment="1">
      <alignment horizontal="center" vertical="center" wrapText="1"/>
    </xf>
    <xf numFmtId="0" fontId="0" fillId="0" borderId="7" xfId="0" applyFont="1" applyBorder="1"/>
    <xf numFmtId="0" fontId="18" fillId="8" borderId="7" xfId="0" applyFont="1" applyFill="1" applyBorder="1" applyAlignment="1">
      <alignment horizontal="center" vertical="center"/>
    </xf>
    <xf numFmtId="0" fontId="18" fillId="8" borderId="7" xfId="0" applyFont="1" applyFill="1" applyBorder="1" applyAlignment="1">
      <alignment horizontal="center" vertical="center" wrapText="1"/>
    </xf>
    <xf numFmtId="9" fontId="17" fillId="4" borderId="7" xfId="12" applyFont="1" applyFill="1" applyBorder="1" applyAlignment="1">
      <alignment horizontal="center" vertical="center" wrapText="1"/>
    </xf>
    <xf numFmtId="0" fontId="0" fillId="0" borderId="0" xfId="0" applyFont="1" applyAlignment="1">
      <alignment horizontal="center" vertical="center"/>
    </xf>
    <xf numFmtId="9" fontId="5" fillId="0" borderId="7" xfId="12" applyFont="1" applyFill="1" applyBorder="1" applyAlignment="1">
      <alignment horizontal="center" vertical="center" wrapText="1"/>
    </xf>
    <xf numFmtId="41" fontId="5" fillId="0" borderId="7" xfId="15" applyFont="1" applyFill="1" applyBorder="1" applyAlignment="1">
      <alignment horizontal="center" vertical="center" wrapText="1"/>
    </xf>
    <xf numFmtId="0" fontId="0" fillId="0" borderId="7" xfId="0" applyFont="1" applyBorder="1" applyAlignment="1">
      <alignment vertical="center" wrapText="1"/>
    </xf>
    <xf numFmtId="41" fontId="5" fillId="0" borderId="7" xfId="15" applyFont="1" applyFill="1" applyBorder="1" applyAlignment="1">
      <alignment horizontal="right" vertical="center" wrapText="1"/>
    </xf>
    <xf numFmtId="9" fontId="5" fillId="0" borderId="7" xfId="12" applyFont="1" applyFill="1" applyBorder="1" applyAlignment="1">
      <alignment horizontal="right" vertical="center" wrapText="1"/>
    </xf>
    <xf numFmtId="10" fontId="2" fillId="0" borderId="7" xfId="0" applyNumberFormat="1" applyFont="1" applyFill="1" applyBorder="1" applyAlignment="1">
      <alignment horizontal="center" vertical="center" wrapText="1"/>
    </xf>
    <xf numFmtId="10" fontId="2" fillId="0" borderId="7" xfId="0" applyNumberFormat="1" applyFont="1" applyBorder="1" applyAlignment="1">
      <alignment horizontal="left" vertical="center" wrapText="1"/>
    </xf>
    <xf numFmtId="166" fontId="2" fillId="0" borderId="7" xfId="12" applyNumberFormat="1" applyFont="1" applyFill="1" applyBorder="1" applyAlignment="1">
      <alignment horizontal="center" vertical="center" wrapText="1"/>
    </xf>
    <xf numFmtId="9" fontId="17" fillId="0" borderId="7" xfId="3" applyNumberFormat="1" applyFont="1" applyBorder="1" applyAlignment="1">
      <alignment horizontal="center" vertical="center"/>
    </xf>
    <xf numFmtId="9" fontId="19" fillId="0" borderId="0" xfId="0" applyNumberFormat="1" applyFont="1" applyAlignment="1">
      <alignment horizontal="center" vertical="center"/>
    </xf>
    <xf numFmtId="0" fontId="2" fillId="0" borderId="7" xfId="0" applyFont="1" applyBorder="1" applyAlignment="1">
      <alignment vertical="top" wrapText="1"/>
    </xf>
    <xf numFmtId="0" fontId="2" fillId="0" borderId="7" xfId="0" applyFont="1" applyBorder="1" applyAlignment="1">
      <alignment horizontal="left" vertical="top" wrapText="1"/>
    </xf>
    <xf numFmtId="0" fontId="2" fillId="0" borderId="7" xfId="0" applyFont="1" applyFill="1" applyBorder="1" applyAlignment="1">
      <alignment vertical="top" wrapText="1"/>
    </xf>
    <xf numFmtId="170" fontId="5" fillId="0" borderId="7" xfId="11" applyNumberFormat="1" applyFont="1" applyFill="1" applyBorder="1" applyAlignment="1">
      <alignment horizontal="center" vertical="center" wrapText="1"/>
    </xf>
    <xf numFmtId="171" fontId="5" fillId="0" borderId="7" xfId="11" applyNumberFormat="1" applyFont="1" applyFill="1" applyBorder="1" applyAlignment="1">
      <alignment horizontal="center" vertical="center" wrapText="1"/>
    </xf>
    <xf numFmtId="172" fontId="0" fillId="0" borderId="7" xfId="11" applyNumberFormat="1" applyFont="1" applyBorder="1" applyAlignment="1">
      <alignment horizontal="center" vertical="center"/>
    </xf>
    <xf numFmtId="172" fontId="5" fillId="0" borderId="7" xfId="11" applyNumberFormat="1" applyFont="1" applyFill="1" applyBorder="1" applyAlignment="1">
      <alignment horizontal="center" vertical="center" wrapText="1"/>
    </xf>
    <xf numFmtId="9" fontId="0" fillId="4" borderId="7" xfId="0" applyNumberFormat="1" applyFont="1" applyFill="1" applyBorder="1" applyAlignment="1">
      <alignment horizontal="center" vertical="center"/>
    </xf>
    <xf numFmtId="0" fontId="0" fillId="0" borderId="7" xfId="0" applyFont="1" applyBorder="1" applyAlignment="1">
      <alignment vertical="top" wrapText="1"/>
    </xf>
    <xf numFmtId="0" fontId="0" fillId="0" borderId="7" xfId="0" applyFont="1" applyFill="1" applyBorder="1" applyAlignment="1">
      <alignment vertical="center" wrapText="1"/>
    </xf>
    <xf numFmtId="9" fontId="14" fillId="0" borderId="7" xfId="12" applyFont="1" applyFill="1" applyBorder="1" applyAlignment="1">
      <alignment horizontal="center" vertical="center" wrapText="1"/>
    </xf>
    <xf numFmtId="9" fontId="14" fillId="0" borderId="7" xfId="12" applyFont="1" applyBorder="1" applyAlignment="1">
      <alignment horizontal="center" vertical="center" wrapText="1"/>
    </xf>
    <xf numFmtId="0" fontId="0" fillId="0" borderId="7" xfId="0" applyFont="1" applyBorder="1" applyAlignment="1">
      <alignment wrapText="1"/>
    </xf>
    <xf numFmtId="0" fontId="0" fillId="0" borderId="7" xfId="0" applyFont="1" applyBorder="1" applyAlignment="1">
      <alignment horizontal="center" vertical="center" wrapText="1"/>
    </xf>
    <xf numFmtId="0" fontId="5" fillId="4" borderId="7"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9" fillId="0" borderId="8" xfId="0" applyFont="1" applyBorder="1" applyAlignment="1">
      <alignment horizontal="center" vertical="center" wrapText="1"/>
    </xf>
    <xf numFmtId="0" fontId="24" fillId="0" borderId="0" xfId="0" applyFont="1"/>
    <xf numFmtId="0" fontId="9" fillId="0" borderId="7" xfId="0"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9" fontId="5" fillId="0" borderId="7" xfId="7" applyFont="1" applyFill="1" applyBorder="1" applyAlignment="1">
      <alignment horizontal="center" vertical="center"/>
    </xf>
    <xf numFmtId="0" fontId="9" fillId="0" borderId="8" xfId="0"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9" fillId="0" borderId="7" xfId="0" applyFont="1" applyFill="1" applyBorder="1" applyAlignment="1">
      <alignment horizontal="justify" vertical="center" wrapText="1"/>
    </xf>
    <xf numFmtId="0" fontId="5" fillId="0" borderId="8" xfId="0" applyFont="1" applyBorder="1" applyAlignment="1">
      <alignment horizontal="center" vertical="center" wrapText="1"/>
    </xf>
    <xf numFmtId="0" fontId="5" fillId="0" borderId="7" xfId="0" applyFont="1" applyBorder="1" applyAlignment="1">
      <alignment horizontal="justify" vertical="center" wrapText="1"/>
    </xf>
    <xf numFmtId="0" fontId="5" fillId="0" borderId="7" xfId="0" applyFont="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wrapText="1"/>
    </xf>
    <xf numFmtId="0" fontId="6" fillId="8"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1" fontId="9" fillId="0" borderId="7" xfId="11" applyNumberFormat="1" applyFont="1" applyBorder="1" applyAlignment="1">
      <alignment horizontal="center" vertical="center" wrapText="1"/>
    </xf>
    <xf numFmtId="0" fontId="9" fillId="0" borderId="7" xfId="0" applyFont="1" applyFill="1" applyBorder="1" applyAlignment="1">
      <alignment horizontal="justify" vertical="top" wrapText="1"/>
    </xf>
    <xf numFmtId="9" fontId="5" fillId="0" borderId="7" xfId="0" applyNumberFormat="1" applyFont="1" applyFill="1" applyBorder="1" applyAlignment="1">
      <alignment horizontal="center" vertical="center"/>
    </xf>
    <xf numFmtId="0" fontId="5" fillId="0" borderId="7" xfId="0" applyFont="1" applyFill="1" applyBorder="1" applyAlignment="1">
      <alignment horizontal="center" vertical="center" wrapText="1"/>
    </xf>
    <xf numFmtId="0" fontId="25" fillId="8" borderId="7" xfId="0" applyFont="1" applyFill="1" applyBorder="1" applyAlignment="1">
      <alignment horizontal="center" vertical="center"/>
    </xf>
    <xf numFmtId="0" fontId="25" fillId="8" borderId="7"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0" fontId="11" fillId="11" borderId="7" xfId="0" applyFont="1" applyFill="1" applyBorder="1" applyAlignment="1">
      <alignment horizontal="left" vertical="center" wrapText="1"/>
    </xf>
    <xf numFmtId="0" fontId="7" fillId="0" borderId="0" xfId="0" applyFont="1" applyFill="1" applyBorder="1" applyAlignment="1">
      <alignment vertical="center"/>
    </xf>
    <xf numFmtId="0" fontId="0" fillId="0" borderId="7" xfId="0" applyBorder="1"/>
    <xf numFmtId="0" fontId="0" fillId="0" borderId="8" xfId="0" applyBorder="1"/>
    <xf numFmtId="0" fontId="5" fillId="4" borderId="8" xfId="0" applyFont="1" applyFill="1" applyBorder="1" applyAlignment="1">
      <alignment horizontal="center" vertical="center"/>
    </xf>
    <xf numFmtId="0" fontId="26" fillId="0" borderId="7"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5" fillId="4" borderId="7" xfId="0" applyFont="1" applyFill="1" applyBorder="1" applyAlignment="1" applyProtection="1">
      <alignment horizontal="center" vertical="center" wrapText="1"/>
      <protection locked="0"/>
    </xf>
    <xf numFmtId="0" fontId="5" fillId="4" borderId="7" xfId="0" applyFont="1" applyFill="1" applyBorder="1" applyAlignment="1">
      <alignment horizontal="center" vertical="center" wrapText="1"/>
    </xf>
    <xf numFmtId="0" fontId="5" fillId="0" borderId="7" xfId="0" applyFont="1" applyBorder="1" applyAlignment="1">
      <alignment horizontal="left" vertical="top" wrapText="1"/>
    </xf>
    <xf numFmtId="9" fontId="5" fillId="0" borderId="7" xfId="0" applyNumberFormat="1" applyFont="1" applyFill="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horizontal="center" vertical="center" wrapText="1"/>
    </xf>
    <xf numFmtId="9" fontId="5" fillId="0" borderId="7" xfId="0" applyNumberFormat="1" applyFont="1" applyFill="1" applyBorder="1" applyAlignment="1">
      <alignment horizontal="center" vertical="center" wrapText="1"/>
    </xf>
    <xf numFmtId="0" fontId="7" fillId="9" borderId="11" xfId="0" applyFont="1" applyFill="1" applyBorder="1" applyAlignment="1">
      <alignment horizontal="center" vertical="center"/>
    </xf>
    <xf numFmtId="0" fontId="7" fillId="9" borderId="12" xfId="0" applyFont="1" applyFill="1" applyBorder="1" applyAlignment="1">
      <alignment horizontal="center" vertical="center"/>
    </xf>
    <xf numFmtId="0" fontId="8" fillId="11" borderId="7" xfId="0" applyFont="1" applyFill="1" applyBorder="1" applyAlignment="1">
      <alignment horizontal="center" vertical="center"/>
    </xf>
    <xf numFmtId="0" fontId="6" fillId="11" borderId="7" xfId="0" applyFont="1" applyFill="1" applyBorder="1" applyAlignment="1">
      <alignment horizontal="center" vertical="center"/>
    </xf>
    <xf numFmtId="0" fontId="11" fillId="8" borderId="7" xfId="0" applyFont="1" applyFill="1" applyBorder="1" applyAlignment="1">
      <alignment horizontal="center" vertical="center" wrapText="1"/>
    </xf>
    <xf numFmtId="0" fontId="18" fillId="8" borderId="7" xfId="0" applyFont="1" applyFill="1" applyBorder="1" applyAlignment="1">
      <alignment horizontal="center" vertical="center"/>
    </xf>
    <xf numFmtId="0" fontId="8" fillId="8" borderId="7" xfId="0" applyFont="1" applyFill="1" applyBorder="1" applyAlignment="1">
      <alignment horizontal="center" vertical="center" wrapText="1"/>
    </xf>
    <xf numFmtId="41" fontId="8" fillId="8" borderId="7" xfId="11" applyFont="1" applyFill="1" applyBorder="1" applyAlignment="1">
      <alignment horizontal="center" vertical="center" wrapText="1"/>
    </xf>
    <xf numFmtId="0" fontId="7" fillId="9" borderId="7" xfId="0" applyFont="1" applyFill="1" applyBorder="1" applyAlignment="1">
      <alignment horizontal="center" vertical="center"/>
    </xf>
    <xf numFmtId="0" fontId="6" fillId="8" borderId="7" xfId="0" applyFont="1" applyFill="1" applyBorder="1" applyAlignment="1">
      <alignment horizontal="center" vertical="center" wrapText="1"/>
    </xf>
    <xf numFmtId="0" fontId="8" fillId="8" borderId="7" xfId="0" applyFont="1" applyFill="1" applyBorder="1" applyAlignment="1">
      <alignment horizontal="center" vertical="center"/>
    </xf>
    <xf numFmtId="10" fontId="2" fillId="0" borderId="7" xfId="0" applyNumberFormat="1" applyFont="1" applyBorder="1" applyAlignment="1">
      <alignment horizontal="center" vertical="center" wrapText="1"/>
    </xf>
    <xf numFmtId="41" fontId="0" fillId="0" borderId="7" xfId="11" applyFont="1" applyBorder="1" applyAlignment="1">
      <alignment horizontal="center" vertical="center"/>
    </xf>
    <xf numFmtId="0" fontId="2" fillId="0" borderId="7" xfId="0" applyFont="1" applyBorder="1" applyAlignment="1">
      <alignment horizontal="center" vertical="center" wrapText="1"/>
    </xf>
    <xf numFmtId="10" fontId="2" fillId="0" borderId="7" xfId="0" applyNumberFormat="1" applyFont="1" applyFill="1" applyBorder="1" applyAlignment="1">
      <alignment horizontal="center" vertical="center" wrapText="1"/>
    </xf>
    <xf numFmtId="10" fontId="2" fillId="0" borderId="7" xfId="0" applyNumberFormat="1" applyFont="1" applyBorder="1" applyAlignment="1">
      <alignment horizontal="left" vertical="center" wrapText="1"/>
    </xf>
    <xf numFmtId="0" fontId="0" fillId="0" borderId="7" xfId="0" applyFont="1" applyBorder="1" applyAlignment="1">
      <alignment horizontal="center"/>
    </xf>
    <xf numFmtId="9" fontId="14" fillId="0" borderId="7" xfId="7" applyFont="1" applyFill="1" applyBorder="1" applyAlignment="1">
      <alignment horizontal="center" vertical="center" wrapText="1"/>
    </xf>
    <xf numFmtId="9" fontId="14" fillId="0" borderId="7" xfId="0" applyNumberFormat="1" applyFont="1" applyFill="1" applyBorder="1" applyAlignment="1">
      <alignment horizontal="center" vertical="center" wrapText="1"/>
    </xf>
    <xf numFmtId="14" fontId="14" fillId="0" borderId="7" xfId="0" applyNumberFormat="1" applyFont="1" applyFill="1" applyBorder="1" applyAlignment="1">
      <alignment horizontal="center" vertical="center" wrapText="1"/>
    </xf>
    <xf numFmtId="9" fontId="2" fillId="0" borderId="7" xfId="12" applyFont="1" applyBorder="1" applyAlignment="1">
      <alignment horizontal="left" vertical="center" wrapText="1"/>
    </xf>
    <xf numFmtId="9" fontId="0" fillId="0" borderId="7" xfId="12" applyFont="1" applyBorder="1" applyAlignment="1">
      <alignment horizontal="left" vertical="center" wrapText="1"/>
    </xf>
    <xf numFmtId="0" fontId="0" fillId="0" borderId="7" xfId="0" applyFont="1" applyBorder="1" applyAlignment="1">
      <alignment horizontal="left" vertical="center" wrapText="1"/>
    </xf>
    <xf numFmtId="0" fontId="0" fillId="0" borderId="7" xfId="0" applyFont="1" applyBorder="1" applyAlignment="1">
      <alignment horizontal="center" vertical="center" wrapText="1"/>
    </xf>
    <xf numFmtId="0" fontId="0" fillId="0" borderId="7" xfId="0" applyFont="1" applyBorder="1" applyAlignment="1">
      <alignment horizontal="left" wrapText="1"/>
    </xf>
    <xf numFmtId="9" fontId="14" fillId="0" borderId="7" xfId="12" applyFont="1" applyFill="1" applyBorder="1" applyAlignment="1">
      <alignment horizontal="center" vertical="center" wrapText="1"/>
    </xf>
    <xf numFmtId="41" fontId="14" fillId="0" borderId="7" xfId="11" applyFont="1" applyBorder="1" applyAlignment="1">
      <alignment horizontal="center" vertical="center" wrapText="1"/>
    </xf>
    <xf numFmtId="9" fontId="14" fillId="0" borderId="7" xfId="15" applyNumberFormat="1" applyFont="1" applyBorder="1" applyAlignment="1">
      <alignment horizontal="center" vertical="center" wrapText="1"/>
    </xf>
    <xf numFmtId="41" fontId="14" fillId="0" borderId="7" xfId="15"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left" vertical="center" wrapText="1"/>
    </xf>
    <xf numFmtId="0" fontId="25" fillId="8" borderId="7" xfId="0" applyFont="1" applyFill="1" applyBorder="1" applyAlignment="1">
      <alignment horizontal="center" vertical="center" wrapText="1"/>
    </xf>
    <xf numFmtId="0" fontId="25" fillId="8" borderId="7" xfId="0" applyFont="1" applyFill="1" applyBorder="1" applyAlignment="1">
      <alignment horizontal="center" vertical="center"/>
    </xf>
    <xf numFmtId="0" fontId="0" fillId="0" borderId="7" xfId="0" applyBorder="1" applyAlignment="1">
      <alignment horizontal="center" vertical="center"/>
    </xf>
    <xf numFmtId="0" fontId="2" fillId="4" borderId="7" xfId="0" applyFont="1" applyFill="1" applyBorder="1" applyAlignment="1">
      <alignment horizontal="center" vertical="center"/>
    </xf>
    <xf numFmtId="14" fontId="5" fillId="0" borderId="7" xfId="0" applyNumberFormat="1" applyFont="1" applyFill="1" applyBorder="1" applyAlignment="1">
      <alignment horizontal="center" vertical="center" wrapText="1"/>
    </xf>
    <xf numFmtId="0" fontId="14" fillId="0" borderId="7" xfId="0" applyFont="1" applyBorder="1" applyAlignment="1">
      <alignment horizontal="center" vertical="center" wrapText="1"/>
    </xf>
    <xf numFmtId="10" fontId="14" fillId="0" borderId="7" xfId="0" applyNumberFormat="1" applyFont="1" applyFill="1" applyBorder="1" applyAlignment="1">
      <alignment horizontal="center" vertical="center" wrapText="1"/>
    </xf>
    <xf numFmtId="0" fontId="0" fillId="4" borderId="7" xfId="0" applyFont="1" applyFill="1" applyBorder="1" applyAlignment="1">
      <alignment horizontal="center" vertical="center" wrapText="1"/>
    </xf>
    <xf numFmtId="0" fontId="9" fillId="0" borderId="7" xfId="3" applyFont="1" applyBorder="1" applyAlignment="1">
      <alignment horizontal="center" vertical="center" wrapText="1"/>
    </xf>
    <xf numFmtId="10" fontId="14" fillId="0" borderId="7" xfId="11" applyNumberFormat="1" applyFont="1" applyBorder="1" applyAlignment="1">
      <alignment horizontal="center" vertical="center" wrapText="1"/>
    </xf>
    <xf numFmtId="10" fontId="14" fillId="0" borderId="7" xfId="0" applyNumberFormat="1" applyFont="1" applyBorder="1" applyAlignment="1">
      <alignment horizontal="center" vertical="center" wrapText="1"/>
    </xf>
    <xf numFmtId="9" fontId="14" fillId="0" borderId="7" xfId="0" applyNumberFormat="1" applyFont="1" applyBorder="1" applyAlignment="1">
      <alignment horizontal="center" vertical="center" wrapText="1"/>
    </xf>
    <xf numFmtId="0" fontId="0" fillId="0" borderId="13" xfId="0" applyFont="1" applyBorder="1" applyAlignment="1">
      <alignment horizontal="center"/>
    </xf>
    <xf numFmtId="0" fontId="0" fillId="0" borderId="14" xfId="0" applyFont="1" applyBorder="1" applyAlignment="1">
      <alignment horizontal="center"/>
    </xf>
    <xf numFmtId="0" fontId="0" fillId="0" borderId="15" xfId="0" applyFont="1" applyBorder="1" applyAlignment="1">
      <alignment horizontal="center"/>
    </xf>
    <xf numFmtId="0" fontId="2" fillId="4" borderId="8"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9" xfId="0" applyFont="1" applyFill="1" applyBorder="1" applyAlignment="1">
      <alignment horizontal="center" vertical="center" wrapText="1"/>
    </xf>
    <xf numFmtId="14" fontId="5" fillId="4" borderId="7" xfId="0" applyNumberFormat="1" applyFont="1" applyFill="1" applyBorder="1" applyAlignment="1">
      <alignment horizontal="center" vertical="center" wrapText="1"/>
    </xf>
    <xf numFmtId="0" fontId="0" fillId="4" borderId="7" xfId="0" applyFont="1" applyFill="1" applyBorder="1" applyAlignment="1">
      <alignment horizontal="center" vertical="center"/>
    </xf>
    <xf numFmtId="0" fontId="2" fillId="4" borderId="7" xfId="0" applyFont="1" applyFill="1" applyBorder="1" applyAlignment="1">
      <alignment horizontal="center" vertical="center" wrapText="1"/>
    </xf>
    <xf numFmtId="9" fontId="18" fillId="8" borderId="7" xfId="7"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pplyProtection="1">
      <alignment horizontal="center" vertical="center" wrapText="1"/>
      <protection locked="0"/>
    </xf>
    <xf numFmtId="0" fontId="9" fillId="0" borderId="7" xfId="0" applyFont="1" applyBorder="1" applyAlignment="1">
      <alignment horizontal="justify" vertical="center" wrapText="1"/>
    </xf>
    <xf numFmtId="0" fontId="5" fillId="4" borderId="7" xfId="0" applyFont="1" applyFill="1" applyBorder="1" applyAlignment="1" applyProtection="1">
      <alignment horizontal="center" vertical="center"/>
      <protection locked="0"/>
    </xf>
    <xf numFmtId="0" fontId="9" fillId="0" borderId="7" xfId="0" applyFont="1" applyFill="1" applyBorder="1" applyAlignment="1">
      <alignment horizontal="justify" vertical="center" wrapText="1"/>
    </xf>
    <xf numFmtId="0" fontId="6" fillId="8" borderId="7" xfId="0" applyFont="1" applyFill="1" applyBorder="1" applyAlignment="1">
      <alignment horizontal="center" vertical="center"/>
    </xf>
    <xf numFmtId="9" fontId="5" fillId="0" borderId="8" xfId="0" applyNumberFormat="1" applyFont="1" applyFill="1" applyBorder="1" applyAlignment="1">
      <alignment horizontal="center" vertical="center"/>
    </xf>
    <xf numFmtId="9" fontId="5" fillId="0" borderId="9" xfId="0" applyNumberFormat="1" applyFont="1" applyFill="1" applyBorder="1" applyAlignment="1">
      <alignment horizontal="center" vertical="center"/>
    </xf>
    <xf numFmtId="9" fontId="5" fillId="0" borderId="8" xfId="0" applyNumberFormat="1" applyFont="1" applyFill="1" applyBorder="1" applyAlignment="1">
      <alignment horizontal="center" vertical="top" wrapText="1"/>
    </xf>
    <xf numFmtId="9" fontId="5" fillId="0" borderId="9" xfId="0" applyNumberFormat="1" applyFont="1" applyFill="1" applyBorder="1" applyAlignment="1">
      <alignment horizontal="center" vertical="top"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6">
    <cellStyle name="Millares [0]" xfId="11" builtinId="6"/>
    <cellStyle name="Millares [0] 2" xfId="15"/>
    <cellStyle name="Millares [0] 3" xfId="14"/>
    <cellStyle name="Millares 2" xfId="1"/>
    <cellStyle name="Millares 2 2" xfId="8"/>
    <cellStyle name="Moneda 2" xfId="2"/>
    <cellStyle name="Moneda 2 2" xfId="9"/>
    <cellStyle name="Normal" xfId="0" builtinId="0"/>
    <cellStyle name="Normal 2" xfId="3"/>
    <cellStyle name="Normal 3" xfId="6"/>
    <cellStyle name="Normal 4" xfId="13"/>
    <cellStyle name="Porcentaje" xfId="7" builtinId="5"/>
    <cellStyle name="Porcentaje 2" xfId="12"/>
    <cellStyle name="Porcentual 2" xfId="4"/>
    <cellStyle name="Porcentual 2 2" xfId="10"/>
    <cellStyle name="Porcentual 3" xfId="5"/>
  </cellStyles>
  <dxfs count="0"/>
  <tableStyles count="0" defaultTableStyle="TableStyleMedium9" defaultPivotStyle="PivotStyleLight16"/>
  <colors>
    <mruColors>
      <color rgb="FFFFCCCC"/>
      <color rgb="FF008080"/>
      <color rgb="FF0099CC"/>
      <color rgb="FFFF66CC"/>
      <color rgb="FF862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105834</xdr:colOff>
      <xdr:row>0</xdr:row>
      <xdr:rowOff>63500</xdr:rowOff>
    </xdr:from>
    <xdr:to>
      <xdr:col>2</xdr:col>
      <xdr:colOff>11642</xdr:colOff>
      <xdr:row>3</xdr:row>
      <xdr:rowOff>0</xdr:rowOff>
    </xdr:to>
    <xdr:pic>
      <xdr:nvPicPr>
        <xdr:cNvPr id="2" name="1 Imagen">
          <a:extLst>
            <a:ext uri="{FF2B5EF4-FFF2-40B4-BE49-F238E27FC236}">
              <a16:creationId xmlns:a16="http://schemas.microsoft.com/office/drawing/2014/main" xmlns="" id="{B04A2078-B369-400A-8885-C750C75257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34" y="6350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1</xdr:col>
      <xdr:colOff>1382183</xdr:colOff>
      <xdr:row>2</xdr:row>
      <xdr:rowOff>3175</xdr:rowOff>
    </xdr:to>
    <xdr:pic>
      <xdr:nvPicPr>
        <xdr:cNvPr id="2" name="1 Imagen">
          <a:extLst>
            <a:ext uri="{FF2B5EF4-FFF2-40B4-BE49-F238E27FC236}">
              <a16:creationId xmlns:a16="http://schemas.microsoft.com/office/drawing/2014/main" xmlns="" id="{F54CD625-5012-4705-B1A1-C6F02DFDE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1231900</xdr:colOff>
      <xdr:row>1</xdr:row>
      <xdr:rowOff>300567</xdr:rowOff>
    </xdr:to>
    <xdr:pic>
      <xdr:nvPicPr>
        <xdr:cNvPr id="2" name="1 Imagen">
          <a:extLst>
            <a:ext uri="{FF2B5EF4-FFF2-40B4-BE49-F238E27FC236}">
              <a16:creationId xmlns:a16="http://schemas.microsoft.com/office/drawing/2014/main" xmlns="" id="{9C986914-950A-483D-BD47-A39F2C3594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2</xdr:row>
      <xdr:rowOff>78317</xdr:rowOff>
    </xdr:to>
    <xdr:pic>
      <xdr:nvPicPr>
        <xdr:cNvPr id="2" name="1 Imagen">
          <a:extLst>
            <a:ext uri="{FF2B5EF4-FFF2-40B4-BE49-F238E27FC236}">
              <a16:creationId xmlns:a16="http://schemas.microsoft.com/office/drawing/2014/main" xmlns="" id="{51493AF7-9B4D-4938-A628-D5AC061B1B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901170</xdr:colOff>
      <xdr:row>2</xdr:row>
      <xdr:rowOff>136525</xdr:rowOff>
    </xdr:to>
    <xdr:pic>
      <xdr:nvPicPr>
        <xdr:cNvPr id="2" name="1 Imagen">
          <a:extLst>
            <a:ext uri="{FF2B5EF4-FFF2-40B4-BE49-F238E27FC236}">
              <a16:creationId xmlns:a16="http://schemas.microsoft.com/office/drawing/2014/main" xmlns="" id="{EFE669A1-1013-49DB-97D6-42E9EE7D0B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35983</xdr:colOff>
      <xdr:row>2</xdr:row>
      <xdr:rowOff>141817</xdr:rowOff>
    </xdr:to>
    <xdr:pic>
      <xdr:nvPicPr>
        <xdr:cNvPr id="2" name="1 Imagen">
          <a:extLst>
            <a:ext uri="{FF2B5EF4-FFF2-40B4-BE49-F238E27FC236}">
              <a16:creationId xmlns:a16="http://schemas.microsoft.com/office/drawing/2014/main" xmlns="" id="{EFA3E2EF-30C4-42C4-8A93-4282D44CF6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1189566</xdr:colOff>
      <xdr:row>2</xdr:row>
      <xdr:rowOff>35983</xdr:rowOff>
    </xdr:to>
    <xdr:pic>
      <xdr:nvPicPr>
        <xdr:cNvPr id="2" name="1 Imagen">
          <a:extLst>
            <a:ext uri="{FF2B5EF4-FFF2-40B4-BE49-F238E27FC236}">
              <a16:creationId xmlns:a16="http://schemas.microsoft.com/office/drawing/2014/main" xmlns="" id="{3550CE1E-73A5-4005-ABF9-86A1CD1CA7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56"/>
  <sheetViews>
    <sheetView zoomScale="80" zoomScaleNormal="80" workbookViewId="0">
      <selection activeCell="Z8" sqref="Z8"/>
    </sheetView>
  </sheetViews>
  <sheetFormatPr baseColWidth="10" defaultColWidth="10.7109375" defaultRowHeight="12.75"/>
  <cols>
    <col min="1" max="1" width="19.7109375" customWidth="1"/>
    <col min="2" max="2" width="19.85546875" customWidth="1"/>
    <col min="3" max="3" width="19.5703125" style="14" customWidth="1"/>
    <col min="4" max="4" width="18" customWidth="1"/>
    <col min="5" max="5" width="25.140625" customWidth="1"/>
    <col min="6" max="6" width="17.5703125" customWidth="1"/>
    <col min="7" max="7" width="42.85546875" customWidth="1"/>
    <col min="8" max="8" width="43.42578125" style="13" bestFit="1" customWidth="1"/>
    <col min="9" max="9" width="14" customWidth="1"/>
    <col min="10" max="10" width="14.42578125" customWidth="1"/>
    <col min="11" max="14" width="15" customWidth="1"/>
    <col min="15" max="15" width="15.5703125" hidden="1" customWidth="1"/>
    <col min="16" max="16" width="20.5703125" hidden="1" customWidth="1"/>
    <col min="17" max="17" width="16.85546875" customWidth="1"/>
    <col min="18" max="18" width="21.28515625" customWidth="1"/>
    <col min="19" max="19" width="14.140625" customWidth="1"/>
    <col min="20" max="20" width="20" customWidth="1"/>
    <col min="21" max="21" width="14.140625" customWidth="1"/>
    <col min="22" max="22" width="20.5703125" customWidth="1"/>
    <col min="26" max="26" width="15" customWidth="1"/>
  </cols>
  <sheetData>
    <row r="1" spans="1:26" ht="28.5" customHeight="1">
      <c r="A1" s="13"/>
      <c r="B1" s="13"/>
      <c r="D1" s="13"/>
      <c r="E1" s="13"/>
      <c r="F1" s="13"/>
      <c r="G1" s="13"/>
      <c r="I1" s="13"/>
      <c r="J1" s="13"/>
      <c r="K1" s="13"/>
      <c r="L1" s="13"/>
      <c r="M1" s="13"/>
      <c r="N1" s="13"/>
    </row>
    <row r="2" spans="1:26" ht="24" customHeight="1">
      <c r="A2" s="13"/>
      <c r="B2" s="13"/>
      <c r="D2" s="13"/>
      <c r="E2" s="13"/>
      <c r="F2" s="13"/>
      <c r="G2" s="13"/>
      <c r="I2" s="13"/>
      <c r="J2" s="13"/>
      <c r="K2" s="13"/>
      <c r="L2" s="13"/>
      <c r="M2" s="13"/>
      <c r="N2" s="13"/>
    </row>
    <row r="3" spans="1:26" ht="12" customHeight="1">
      <c r="A3" s="13"/>
      <c r="B3" s="13"/>
      <c r="D3" s="13"/>
      <c r="E3" s="13"/>
      <c r="F3" s="13"/>
      <c r="G3" s="13"/>
      <c r="I3" s="13"/>
      <c r="J3" s="13"/>
      <c r="K3" s="13"/>
      <c r="L3" s="13"/>
      <c r="M3" s="13"/>
      <c r="N3" s="13"/>
    </row>
    <row r="4" spans="1:26" ht="33.75">
      <c r="A4" s="182" t="s">
        <v>737</v>
      </c>
      <c r="B4" s="183"/>
      <c r="C4" s="183"/>
      <c r="D4" s="183"/>
      <c r="E4" s="183"/>
      <c r="F4" s="183"/>
      <c r="G4" s="183"/>
      <c r="H4" s="183"/>
      <c r="I4" s="183"/>
      <c r="J4" s="183"/>
      <c r="K4" s="183"/>
      <c r="L4" s="183"/>
      <c r="M4" s="183"/>
      <c r="N4" s="183"/>
      <c r="O4" s="183"/>
      <c r="P4" s="183"/>
      <c r="Q4" s="183"/>
      <c r="R4" s="183"/>
      <c r="S4" s="183"/>
      <c r="T4" s="183"/>
      <c r="U4" s="183"/>
      <c r="V4" s="183"/>
      <c r="W4" s="169"/>
      <c r="X4" s="169"/>
      <c r="Y4" s="169"/>
      <c r="Z4" s="169"/>
    </row>
    <row r="5" spans="1:26" ht="28.5" customHeight="1">
      <c r="A5" s="186" t="s">
        <v>99</v>
      </c>
      <c r="B5" s="186" t="s">
        <v>74</v>
      </c>
      <c r="C5" s="174" t="s">
        <v>65</v>
      </c>
      <c r="D5" s="174" t="s">
        <v>66</v>
      </c>
      <c r="E5" s="174" t="s">
        <v>67</v>
      </c>
      <c r="F5" s="174" t="s">
        <v>68</v>
      </c>
      <c r="G5" s="174" t="s">
        <v>69</v>
      </c>
      <c r="H5" s="174" t="s">
        <v>666</v>
      </c>
      <c r="I5" s="187" t="s">
        <v>70</v>
      </c>
      <c r="J5" s="187"/>
      <c r="K5" s="174" t="s">
        <v>79</v>
      </c>
      <c r="L5" s="174"/>
      <c r="M5" s="174"/>
      <c r="N5" s="174"/>
      <c r="O5" s="184" t="s">
        <v>490</v>
      </c>
      <c r="P5" s="184"/>
      <c r="Q5" s="184"/>
      <c r="R5" s="184"/>
      <c r="S5" s="184"/>
      <c r="T5" s="184"/>
      <c r="U5" s="184"/>
      <c r="V5" s="184"/>
    </row>
    <row r="6" spans="1:26" ht="15.75">
      <c r="A6" s="186"/>
      <c r="B6" s="186"/>
      <c r="C6" s="174"/>
      <c r="D6" s="174"/>
      <c r="E6" s="174"/>
      <c r="F6" s="174"/>
      <c r="G6" s="174"/>
      <c r="H6" s="174"/>
      <c r="I6" s="174" t="s">
        <v>71</v>
      </c>
      <c r="J6" s="174" t="s">
        <v>72</v>
      </c>
      <c r="K6" s="108" t="s">
        <v>75</v>
      </c>
      <c r="L6" s="108" t="s">
        <v>76</v>
      </c>
      <c r="M6" s="108" t="s">
        <v>77</v>
      </c>
      <c r="N6" s="108" t="s">
        <v>78</v>
      </c>
      <c r="O6" s="185" t="s">
        <v>75</v>
      </c>
      <c r="P6" s="185"/>
      <c r="Q6" s="185" t="s">
        <v>76</v>
      </c>
      <c r="R6" s="185"/>
      <c r="S6" s="185" t="s">
        <v>77</v>
      </c>
      <c r="T6" s="185"/>
      <c r="U6" s="185" t="s">
        <v>78</v>
      </c>
      <c r="V6" s="185"/>
    </row>
    <row r="7" spans="1:26" ht="42.75" customHeight="1">
      <c r="A7" s="186"/>
      <c r="B7" s="186"/>
      <c r="C7" s="174"/>
      <c r="D7" s="174"/>
      <c r="E7" s="174"/>
      <c r="F7" s="174"/>
      <c r="G7" s="174"/>
      <c r="H7" s="174"/>
      <c r="I7" s="174"/>
      <c r="J7" s="174"/>
      <c r="K7" s="109" t="s">
        <v>64</v>
      </c>
      <c r="L7" s="109" t="s">
        <v>64</v>
      </c>
      <c r="M7" s="109" t="s">
        <v>64</v>
      </c>
      <c r="N7" s="109" t="s">
        <v>64</v>
      </c>
      <c r="O7" s="67" t="s">
        <v>492</v>
      </c>
      <c r="P7" s="168" t="s">
        <v>491</v>
      </c>
      <c r="Q7" s="67" t="s">
        <v>492</v>
      </c>
      <c r="R7" s="67" t="s">
        <v>491</v>
      </c>
      <c r="S7" s="67" t="s">
        <v>492</v>
      </c>
      <c r="T7" s="67" t="s">
        <v>491</v>
      </c>
      <c r="U7" s="67" t="s">
        <v>492</v>
      </c>
      <c r="V7" s="67" t="s">
        <v>491</v>
      </c>
    </row>
    <row r="8" spans="1:26" ht="89.25" customHeight="1">
      <c r="A8" s="176" t="s">
        <v>60</v>
      </c>
      <c r="B8" s="175" t="s">
        <v>88</v>
      </c>
      <c r="C8" s="180" t="s">
        <v>156</v>
      </c>
      <c r="D8" s="178">
        <v>0.2</v>
      </c>
      <c r="E8" s="145" t="s">
        <v>166</v>
      </c>
      <c r="F8" s="145">
        <v>1</v>
      </c>
      <c r="G8" s="179" t="s">
        <v>718</v>
      </c>
      <c r="H8" s="154" t="s">
        <v>738</v>
      </c>
      <c r="I8" s="145" t="s">
        <v>157</v>
      </c>
      <c r="J8" s="17" t="s">
        <v>158</v>
      </c>
      <c r="K8" s="23">
        <v>1</v>
      </c>
      <c r="L8" s="23">
        <v>0</v>
      </c>
      <c r="M8" s="23">
        <v>0</v>
      </c>
      <c r="N8" s="23">
        <v>0</v>
      </c>
      <c r="O8" s="23"/>
      <c r="P8" s="170"/>
      <c r="Q8" s="23"/>
      <c r="R8" s="170"/>
      <c r="S8" s="23"/>
      <c r="T8" s="170"/>
      <c r="U8" s="23"/>
      <c r="V8" s="170"/>
    </row>
    <row r="9" spans="1:26" ht="93.75" customHeight="1">
      <c r="A9" s="176"/>
      <c r="B9" s="175"/>
      <c r="C9" s="180"/>
      <c r="D9" s="178"/>
      <c r="E9" s="145" t="s">
        <v>101</v>
      </c>
      <c r="F9" s="143">
        <v>1</v>
      </c>
      <c r="G9" s="179"/>
      <c r="H9" s="154" t="s">
        <v>684</v>
      </c>
      <c r="I9" s="145" t="s">
        <v>157</v>
      </c>
      <c r="J9" s="17">
        <v>43465</v>
      </c>
      <c r="K9" s="23">
        <v>0.25</v>
      </c>
      <c r="L9" s="23">
        <v>0.5</v>
      </c>
      <c r="M9" s="23">
        <v>0.75</v>
      </c>
      <c r="N9" s="23">
        <v>1</v>
      </c>
      <c r="O9" s="23"/>
      <c r="P9" s="170"/>
      <c r="Q9" s="23"/>
      <c r="R9" s="170"/>
      <c r="S9" s="23"/>
      <c r="T9" s="170"/>
      <c r="U9" s="23"/>
      <c r="V9" s="170"/>
    </row>
    <row r="10" spans="1:26" ht="125.25" customHeight="1">
      <c r="A10" s="176"/>
      <c r="B10" s="175"/>
      <c r="C10" s="181" t="s">
        <v>159</v>
      </c>
      <c r="D10" s="178">
        <v>0.2</v>
      </c>
      <c r="E10" s="145" t="s">
        <v>101</v>
      </c>
      <c r="F10" s="145" t="s">
        <v>160</v>
      </c>
      <c r="G10" s="177" t="s">
        <v>719</v>
      </c>
      <c r="H10" s="145" t="s">
        <v>685</v>
      </c>
      <c r="I10" s="144">
        <v>43101</v>
      </c>
      <c r="J10" s="17">
        <v>43190</v>
      </c>
      <c r="K10" s="23">
        <v>1</v>
      </c>
      <c r="L10" s="23">
        <v>1</v>
      </c>
      <c r="M10" s="23">
        <v>1</v>
      </c>
      <c r="N10" s="23">
        <v>1</v>
      </c>
      <c r="O10" s="23"/>
      <c r="P10" s="170"/>
      <c r="Q10" s="23"/>
      <c r="R10" s="170"/>
      <c r="S10" s="23"/>
      <c r="T10" s="170"/>
      <c r="U10" s="23"/>
      <c r="V10" s="170"/>
    </row>
    <row r="11" spans="1:26" ht="124.5" customHeight="1">
      <c r="A11" s="176"/>
      <c r="B11" s="175"/>
      <c r="C11" s="181"/>
      <c r="D11" s="178"/>
      <c r="E11" s="145" t="s">
        <v>101</v>
      </c>
      <c r="F11" s="145" t="s">
        <v>161</v>
      </c>
      <c r="G11" s="177"/>
      <c r="H11" s="145" t="s">
        <v>686</v>
      </c>
      <c r="I11" s="144">
        <v>43101</v>
      </c>
      <c r="J11" s="17">
        <v>43465</v>
      </c>
      <c r="K11" s="23">
        <v>0.25</v>
      </c>
      <c r="L11" s="23">
        <v>0.5</v>
      </c>
      <c r="M11" s="23">
        <v>0.75</v>
      </c>
      <c r="N11" s="23">
        <v>1</v>
      </c>
      <c r="O11" s="23"/>
      <c r="P11" s="170"/>
      <c r="Q11" s="23"/>
      <c r="R11" s="170"/>
      <c r="S11" s="23"/>
      <c r="T11" s="170"/>
      <c r="U11" s="23"/>
      <c r="V11" s="170"/>
    </row>
    <row r="12" spans="1:26" ht="75.75" customHeight="1">
      <c r="A12" s="176"/>
      <c r="B12" s="175"/>
      <c r="C12" s="143" t="s">
        <v>162</v>
      </c>
      <c r="D12" s="142">
        <v>0.2</v>
      </c>
      <c r="E12" s="145" t="s">
        <v>101</v>
      </c>
      <c r="F12" s="145">
        <v>100</v>
      </c>
      <c r="G12" s="155" t="s">
        <v>720</v>
      </c>
      <c r="H12" s="154" t="s">
        <v>687</v>
      </c>
      <c r="I12" s="144">
        <v>43101</v>
      </c>
      <c r="J12" s="17">
        <v>43465</v>
      </c>
      <c r="K12" s="23">
        <v>0.25</v>
      </c>
      <c r="L12" s="23">
        <v>0.5</v>
      </c>
      <c r="M12" s="23">
        <v>0.75</v>
      </c>
      <c r="N12" s="23">
        <v>1</v>
      </c>
      <c r="O12" s="23"/>
      <c r="P12" s="170"/>
      <c r="Q12" s="23"/>
      <c r="R12" s="170"/>
      <c r="S12" s="23"/>
      <c r="T12" s="170"/>
      <c r="U12" s="23"/>
      <c r="V12" s="170"/>
    </row>
    <row r="13" spans="1:26" ht="217.5" customHeight="1">
      <c r="A13" s="176"/>
      <c r="B13" s="175"/>
      <c r="C13" s="143" t="s">
        <v>163</v>
      </c>
      <c r="D13" s="142">
        <v>0.1</v>
      </c>
      <c r="E13" s="145" t="s">
        <v>101</v>
      </c>
      <c r="F13" s="145">
        <v>100</v>
      </c>
      <c r="G13" s="155" t="s">
        <v>724</v>
      </c>
      <c r="H13" s="154" t="s">
        <v>725</v>
      </c>
      <c r="I13" s="144">
        <v>43101</v>
      </c>
      <c r="J13" s="17">
        <v>43465</v>
      </c>
      <c r="K13" s="23">
        <v>0.25</v>
      </c>
      <c r="L13" s="23">
        <v>0.5</v>
      </c>
      <c r="M13" s="23">
        <v>0.75</v>
      </c>
      <c r="N13" s="23">
        <v>1</v>
      </c>
      <c r="O13" s="23"/>
      <c r="P13" s="170"/>
      <c r="Q13" s="23"/>
      <c r="R13" s="170"/>
      <c r="S13" s="23"/>
      <c r="T13" s="170"/>
      <c r="U13" s="23"/>
      <c r="V13" s="170"/>
    </row>
    <row r="14" spans="1:26" ht="276.75" customHeight="1">
      <c r="A14" s="176"/>
      <c r="B14" s="175"/>
      <c r="C14" s="156" t="s">
        <v>169</v>
      </c>
      <c r="D14" s="142">
        <v>0.1</v>
      </c>
      <c r="E14" s="145" t="s">
        <v>101</v>
      </c>
      <c r="F14" s="143">
        <v>0.8</v>
      </c>
      <c r="G14" s="155" t="s">
        <v>721</v>
      </c>
      <c r="H14" s="154" t="s">
        <v>688</v>
      </c>
      <c r="I14" s="145" t="s">
        <v>157</v>
      </c>
      <c r="J14" s="17">
        <v>43465</v>
      </c>
      <c r="K14" s="23">
        <v>0.25</v>
      </c>
      <c r="L14" s="23">
        <v>0.5</v>
      </c>
      <c r="M14" s="23">
        <v>0.75</v>
      </c>
      <c r="N14" s="23">
        <v>1</v>
      </c>
      <c r="O14" s="23"/>
      <c r="P14" s="170"/>
      <c r="Q14" s="23"/>
      <c r="R14" s="170"/>
      <c r="S14" s="23"/>
      <c r="T14" s="170"/>
      <c r="U14" s="23"/>
      <c r="V14" s="170"/>
    </row>
    <row r="15" spans="1:26" ht="172.5" customHeight="1">
      <c r="A15" s="176"/>
      <c r="B15" s="175"/>
      <c r="C15" s="156" t="s">
        <v>164</v>
      </c>
      <c r="D15" s="142">
        <v>0.1</v>
      </c>
      <c r="E15" s="145" t="s">
        <v>101</v>
      </c>
      <c r="F15" s="143">
        <v>0.9</v>
      </c>
      <c r="G15" s="155" t="s">
        <v>722</v>
      </c>
      <c r="H15" s="154" t="s">
        <v>689</v>
      </c>
      <c r="I15" s="145" t="s">
        <v>157</v>
      </c>
      <c r="J15" s="17">
        <v>43465</v>
      </c>
      <c r="K15" s="23">
        <v>0.25</v>
      </c>
      <c r="L15" s="23">
        <v>0.5</v>
      </c>
      <c r="M15" s="23">
        <v>0.75</v>
      </c>
      <c r="N15" s="23">
        <v>1</v>
      </c>
      <c r="O15" s="23"/>
      <c r="P15" s="170"/>
      <c r="Q15" s="23"/>
      <c r="R15" s="170"/>
      <c r="S15" s="23"/>
      <c r="T15" s="170"/>
      <c r="U15" s="23"/>
      <c r="V15" s="170"/>
    </row>
    <row r="16" spans="1:26" ht="81" customHeight="1">
      <c r="A16" s="176"/>
      <c r="B16" s="175" t="s">
        <v>89</v>
      </c>
      <c r="C16" s="180" t="s">
        <v>165</v>
      </c>
      <c r="D16" s="178">
        <v>0.1</v>
      </c>
      <c r="E16" s="145" t="s">
        <v>166</v>
      </c>
      <c r="F16" s="145">
        <v>1</v>
      </c>
      <c r="G16" s="179" t="s">
        <v>723</v>
      </c>
      <c r="H16" s="156" t="s">
        <v>667</v>
      </c>
      <c r="I16" s="145" t="s">
        <v>157</v>
      </c>
      <c r="J16" s="17" t="s">
        <v>158</v>
      </c>
      <c r="K16" s="23">
        <v>1</v>
      </c>
      <c r="L16" s="23">
        <v>1</v>
      </c>
      <c r="M16" s="23">
        <v>1</v>
      </c>
      <c r="N16" s="23">
        <v>1</v>
      </c>
      <c r="O16" s="23"/>
      <c r="P16" s="170"/>
      <c r="Q16" s="23"/>
      <c r="R16" s="170"/>
      <c r="S16" s="23"/>
      <c r="T16" s="170"/>
      <c r="U16" s="23"/>
      <c r="V16" s="170"/>
    </row>
    <row r="17" spans="1:26" ht="123" customHeight="1">
      <c r="A17" s="176"/>
      <c r="B17" s="175"/>
      <c r="C17" s="180"/>
      <c r="D17" s="178"/>
      <c r="E17" s="145" t="s">
        <v>101</v>
      </c>
      <c r="F17" s="143">
        <v>1</v>
      </c>
      <c r="G17" s="179"/>
      <c r="H17" s="145" t="s">
        <v>690</v>
      </c>
      <c r="I17" s="145" t="s">
        <v>157</v>
      </c>
      <c r="J17" s="17">
        <v>43465</v>
      </c>
      <c r="K17" s="23">
        <v>0.25</v>
      </c>
      <c r="L17" s="23">
        <v>0.5</v>
      </c>
      <c r="M17" s="23">
        <v>0.75</v>
      </c>
      <c r="N17" s="23">
        <v>1</v>
      </c>
      <c r="O17" s="23"/>
      <c r="P17" s="170"/>
      <c r="Q17" s="23"/>
      <c r="R17" s="170"/>
      <c r="S17" s="23"/>
      <c r="T17" s="170"/>
      <c r="U17" s="23"/>
      <c r="V17" s="170"/>
    </row>
    <row r="18" spans="1:26">
      <c r="O18" s="13"/>
      <c r="P18" s="13"/>
      <c r="Q18" s="13"/>
      <c r="R18" s="13"/>
      <c r="S18" s="13"/>
      <c r="T18" s="13"/>
      <c r="U18" s="13"/>
      <c r="V18" s="13"/>
      <c r="W18" s="13"/>
      <c r="X18" s="13"/>
      <c r="Y18" s="13"/>
      <c r="Z18" s="13"/>
    </row>
    <row r="19" spans="1:26">
      <c r="O19" s="13"/>
      <c r="P19" s="13"/>
      <c r="Q19" s="13"/>
      <c r="R19" s="13"/>
      <c r="S19" s="13"/>
      <c r="T19" s="13"/>
      <c r="U19" s="13"/>
      <c r="V19" s="13"/>
      <c r="W19" s="13"/>
      <c r="X19" s="13"/>
      <c r="Y19" s="13"/>
      <c r="Z19" s="13"/>
    </row>
    <row r="20" spans="1:26">
      <c r="O20" s="13"/>
      <c r="P20" s="13"/>
      <c r="Q20" s="13"/>
      <c r="R20" s="13"/>
      <c r="S20" s="13"/>
      <c r="T20" s="13"/>
      <c r="U20" s="13"/>
      <c r="V20" s="13"/>
      <c r="W20" s="13"/>
      <c r="X20" s="13"/>
      <c r="Y20" s="13"/>
      <c r="Z20" s="13"/>
    </row>
    <row r="21" spans="1:26">
      <c r="O21" s="13"/>
      <c r="P21" s="13"/>
      <c r="Q21" s="13"/>
      <c r="R21" s="13"/>
      <c r="S21" s="13"/>
      <c r="T21" s="13"/>
      <c r="U21" s="13"/>
      <c r="V21" s="13"/>
      <c r="W21" s="13"/>
      <c r="X21" s="13"/>
      <c r="Y21" s="13"/>
      <c r="Z21" s="13"/>
    </row>
    <row r="22" spans="1:26">
      <c r="O22" s="13"/>
      <c r="P22" s="13"/>
      <c r="Q22" s="13"/>
      <c r="R22" s="13"/>
      <c r="S22" s="13"/>
      <c r="T22" s="13"/>
      <c r="U22" s="13"/>
      <c r="V22" s="13"/>
      <c r="W22" s="13"/>
      <c r="X22" s="13"/>
      <c r="Y22" s="13"/>
      <c r="Z22" s="13"/>
    </row>
    <row r="23" spans="1:26">
      <c r="O23" s="13"/>
      <c r="P23" s="13"/>
      <c r="Q23" s="13"/>
      <c r="R23" s="13"/>
      <c r="S23" s="13"/>
      <c r="T23" s="13"/>
      <c r="U23" s="13"/>
      <c r="V23" s="13"/>
      <c r="W23" s="13"/>
      <c r="X23" s="13"/>
      <c r="Y23" s="13"/>
      <c r="Z23" s="13"/>
    </row>
    <row r="24" spans="1:26">
      <c r="O24" s="13"/>
      <c r="P24" s="13"/>
      <c r="Q24" s="13"/>
      <c r="R24" s="13"/>
      <c r="S24" s="13"/>
      <c r="T24" s="13"/>
      <c r="U24" s="13"/>
      <c r="V24" s="13"/>
      <c r="W24" s="13"/>
      <c r="X24" s="13"/>
      <c r="Y24" s="13"/>
      <c r="Z24" s="13"/>
    </row>
    <row r="25" spans="1:26">
      <c r="O25" s="13"/>
      <c r="P25" s="13"/>
      <c r="Q25" s="13"/>
      <c r="R25" s="13"/>
      <c r="S25" s="13"/>
      <c r="T25" s="13"/>
      <c r="U25" s="13"/>
      <c r="V25" s="13"/>
      <c r="W25" s="13"/>
      <c r="X25" s="13"/>
      <c r="Y25" s="13"/>
      <c r="Z25" s="13"/>
    </row>
    <row r="26" spans="1:26">
      <c r="O26" s="13"/>
      <c r="P26" s="13"/>
      <c r="Q26" s="13"/>
      <c r="R26" s="13"/>
      <c r="S26" s="13"/>
      <c r="T26" s="13"/>
      <c r="U26" s="13"/>
      <c r="V26" s="13"/>
      <c r="W26" s="13"/>
      <c r="X26" s="13"/>
      <c r="Y26" s="13"/>
      <c r="Z26" s="13"/>
    </row>
    <row r="27" spans="1:26">
      <c r="O27" s="13"/>
      <c r="P27" s="13"/>
      <c r="Q27" s="13"/>
      <c r="R27" s="13"/>
      <c r="S27" s="13"/>
      <c r="T27" s="13"/>
      <c r="U27" s="13"/>
      <c r="V27" s="13"/>
      <c r="W27" s="13"/>
      <c r="X27" s="13"/>
      <c r="Y27" s="13"/>
      <c r="Z27" s="13"/>
    </row>
    <row r="28" spans="1:26">
      <c r="O28" s="13"/>
      <c r="P28" s="13"/>
      <c r="Q28" s="13"/>
      <c r="R28" s="13"/>
      <c r="S28" s="13"/>
      <c r="T28" s="13"/>
      <c r="U28" s="13"/>
      <c r="V28" s="13"/>
      <c r="W28" s="13"/>
      <c r="X28" s="13"/>
      <c r="Y28" s="13"/>
      <c r="Z28" s="13"/>
    </row>
    <row r="29" spans="1:26">
      <c r="O29" s="13"/>
      <c r="P29" s="13"/>
      <c r="Q29" s="13"/>
      <c r="R29" s="13"/>
      <c r="S29" s="13"/>
      <c r="T29" s="13"/>
      <c r="U29" s="13"/>
      <c r="V29" s="13"/>
      <c r="W29" s="13"/>
      <c r="X29" s="13"/>
      <c r="Y29" s="13"/>
      <c r="Z29" s="13"/>
    </row>
    <row r="30" spans="1:26">
      <c r="O30" s="13"/>
      <c r="P30" s="13"/>
      <c r="Q30" s="13"/>
      <c r="R30" s="13"/>
      <c r="S30" s="13"/>
      <c r="T30" s="13"/>
      <c r="U30" s="13"/>
      <c r="V30" s="13"/>
      <c r="W30" s="13"/>
      <c r="X30" s="13"/>
      <c r="Y30" s="13"/>
      <c r="Z30" s="13"/>
    </row>
    <row r="31" spans="1:26">
      <c r="O31" s="13"/>
      <c r="P31" s="13"/>
      <c r="Q31" s="13"/>
      <c r="R31" s="13"/>
      <c r="S31" s="13"/>
      <c r="T31" s="13"/>
      <c r="U31" s="13"/>
      <c r="V31" s="13"/>
      <c r="W31" s="13"/>
      <c r="X31" s="13"/>
      <c r="Y31" s="13"/>
      <c r="Z31" s="13"/>
    </row>
    <row r="32" spans="1:26">
      <c r="O32" s="13"/>
      <c r="P32" s="13"/>
      <c r="Q32" s="13"/>
      <c r="R32" s="13"/>
      <c r="S32" s="13"/>
      <c r="T32" s="13"/>
      <c r="U32" s="13"/>
      <c r="V32" s="13"/>
      <c r="W32" s="13"/>
      <c r="X32" s="13"/>
      <c r="Y32" s="13"/>
      <c r="Z32" s="13"/>
    </row>
    <row r="33" spans="15:26">
      <c r="O33" s="13"/>
      <c r="P33" s="13"/>
      <c r="Q33" s="13"/>
      <c r="R33" s="13"/>
      <c r="S33" s="13"/>
      <c r="T33" s="13"/>
      <c r="U33" s="13"/>
      <c r="V33" s="13"/>
      <c r="W33" s="13"/>
      <c r="X33" s="13"/>
      <c r="Y33" s="13"/>
      <c r="Z33" s="13"/>
    </row>
    <row r="34" spans="15:26">
      <c r="O34" s="13"/>
      <c r="P34" s="13"/>
      <c r="Q34" s="13"/>
      <c r="R34" s="13"/>
      <c r="S34" s="13"/>
      <c r="T34" s="13"/>
      <c r="U34" s="13"/>
      <c r="V34" s="13"/>
      <c r="W34" s="13"/>
      <c r="X34" s="13"/>
      <c r="Y34" s="13"/>
      <c r="Z34" s="13"/>
    </row>
    <row r="35" spans="15:26">
      <c r="O35" s="13"/>
      <c r="P35" s="13"/>
      <c r="Q35" s="13"/>
      <c r="R35" s="13"/>
      <c r="S35" s="13"/>
      <c r="T35" s="13"/>
      <c r="U35" s="13"/>
      <c r="V35" s="13"/>
      <c r="W35" s="13"/>
      <c r="X35" s="13"/>
      <c r="Y35" s="13"/>
      <c r="Z35" s="13"/>
    </row>
    <row r="36" spans="15:26">
      <c r="O36" s="13"/>
      <c r="P36" s="13"/>
      <c r="Q36" s="13"/>
      <c r="R36" s="13"/>
      <c r="S36" s="13"/>
      <c r="T36" s="13"/>
      <c r="U36" s="13"/>
      <c r="V36" s="13"/>
      <c r="W36" s="13"/>
      <c r="X36" s="13"/>
      <c r="Y36" s="13"/>
      <c r="Z36" s="13"/>
    </row>
    <row r="37" spans="15:26">
      <c r="O37" s="13"/>
      <c r="P37" s="13"/>
      <c r="Q37" s="13"/>
      <c r="R37" s="13"/>
      <c r="S37" s="13"/>
      <c r="T37" s="13"/>
      <c r="U37" s="13"/>
      <c r="V37" s="13"/>
      <c r="W37" s="13"/>
      <c r="X37" s="13"/>
      <c r="Y37" s="13"/>
      <c r="Z37" s="13"/>
    </row>
    <row r="38" spans="15:26">
      <c r="O38" s="13"/>
      <c r="P38" s="13"/>
      <c r="Q38" s="13"/>
      <c r="R38" s="13"/>
      <c r="S38" s="13"/>
      <c r="T38" s="13"/>
      <c r="U38" s="13"/>
      <c r="V38" s="13"/>
      <c r="W38" s="13"/>
      <c r="X38" s="13"/>
      <c r="Y38" s="13"/>
      <c r="Z38" s="13"/>
    </row>
    <row r="39" spans="15:26">
      <c r="O39" s="13"/>
      <c r="P39" s="13"/>
      <c r="Q39" s="13"/>
      <c r="R39" s="13"/>
      <c r="S39" s="13"/>
      <c r="T39" s="13"/>
      <c r="U39" s="13"/>
      <c r="V39" s="13"/>
      <c r="W39" s="13"/>
      <c r="X39" s="13"/>
      <c r="Y39" s="13"/>
      <c r="Z39" s="13"/>
    </row>
    <row r="40" spans="15:26">
      <c r="O40" s="13"/>
      <c r="P40" s="13"/>
      <c r="Q40" s="13"/>
      <c r="R40" s="13"/>
      <c r="S40" s="13"/>
      <c r="T40" s="13"/>
      <c r="U40" s="13"/>
      <c r="V40" s="13"/>
      <c r="W40" s="13"/>
      <c r="X40" s="13"/>
      <c r="Y40" s="13"/>
      <c r="Z40" s="13"/>
    </row>
    <row r="41" spans="15:26">
      <c r="O41" s="13"/>
      <c r="P41" s="13"/>
      <c r="Q41" s="13"/>
      <c r="R41" s="13"/>
      <c r="S41" s="13"/>
      <c r="T41" s="13"/>
      <c r="U41" s="13"/>
      <c r="V41" s="13"/>
      <c r="W41" s="13"/>
      <c r="X41" s="13"/>
      <c r="Y41" s="13"/>
      <c r="Z41" s="13"/>
    </row>
    <row r="42" spans="15:26">
      <c r="O42" s="13"/>
      <c r="P42" s="13"/>
      <c r="Q42" s="13"/>
      <c r="R42" s="13"/>
      <c r="S42" s="13"/>
      <c r="T42" s="13"/>
      <c r="U42" s="13"/>
      <c r="V42" s="13"/>
      <c r="W42" s="13"/>
      <c r="X42" s="13"/>
      <c r="Y42" s="13"/>
      <c r="Z42" s="13"/>
    </row>
    <row r="43" spans="15:26">
      <c r="O43" s="13"/>
      <c r="P43" s="13"/>
      <c r="Q43" s="13"/>
      <c r="R43" s="13"/>
      <c r="S43" s="13"/>
      <c r="T43" s="13"/>
      <c r="U43" s="13"/>
      <c r="V43" s="13"/>
      <c r="W43" s="13"/>
      <c r="X43" s="13"/>
      <c r="Y43" s="13"/>
      <c r="Z43" s="13"/>
    </row>
    <row r="44" spans="15:26">
      <c r="O44" s="13"/>
      <c r="P44" s="13"/>
      <c r="Q44" s="13"/>
      <c r="R44" s="13"/>
      <c r="S44" s="13"/>
      <c r="T44" s="13"/>
      <c r="U44" s="13"/>
      <c r="V44" s="13"/>
      <c r="W44" s="13"/>
      <c r="X44" s="13"/>
      <c r="Y44" s="13"/>
      <c r="Z44" s="13"/>
    </row>
    <row r="45" spans="15:26">
      <c r="O45" s="13"/>
      <c r="P45" s="13"/>
      <c r="Q45" s="13"/>
      <c r="R45" s="13"/>
      <c r="S45" s="13"/>
      <c r="T45" s="13"/>
      <c r="U45" s="13"/>
      <c r="V45" s="13"/>
      <c r="W45" s="13"/>
      <c r="X45" s="13"/>
      <c r="Y45" s="13"/>
      <c r="Z45" s="13"/>
    </row>
    <row r="46" spans="15:26">
      <c r="O46" s="13"/>
      <c r="P46" s="13"/>
      <c r="Q46" s="13"/>
      <c r="R46" s="13"/>
      <c r="S46" s="13"/>
      <c r="T46" s="13"/>
      <c r="U46" s="13"/>
      <c r="V46" s="13"/>
      <c r="W46" s="13"/>
      <c r="X46" s="13"/>
      <c r="Y46" s="13"/>
      <c r="Z46" s="13"/>
    </row>
    <row r="47" spans="15:26">
      <c r="O47" s="13"/>
      <c r="P47" s="13"/>
      <c r="Q47" s="13"/>
      <c r="R47" s="13"/>
      <c r="S47" s="13"/>
      <c r="T47" s="13"/>
      <c r="U47" s="13"/>
      <c r="V47" s="13"/>
      <c r="W47" s="13"/>
      <c r="X47" s="13"/>
      <c r="Y47" s="13"/>
      <c r="Z47" s="13"/>
    </row>
    <row r="48" spans="15:26">
      <c r="O48" s="13"/>
      <c r="P48" s="13"/>
      <c r="Q48" s="13"/>
      <c r="R48" s="13"/>
      <c r="S48" s="13"/>
      <c r="T48" s="13"/>
      <c r="U48" s="13"/>
      <c r="V48" s="13"/>
      <c r="W48" s="13"/>
      <c r="X48" s="13"/>
      <c r="Y48" s="13"/>
      <c r="Z48" s="13"/>
    </row>
    <row r="49" spans="15:26">
      <c r="O49" s="13"/>
      <c r="P49" s="13"/>
      <c r="Q49" s="13"/>
      <c r="R49" s="13"/>
      <c r="S49" s="13"/>
      <c r="T49" s="13"/>
      <c r="U49" s="13"/>
      <c r="V49" s="13"/>
      <c r="W49" s="13"/>
      <c r="X49" s="13"/>
      <c r="Y49" s="13"/>
      <c r="Z49" s="13"/>
    </row>
    <row r="50" spans="15:26">
      <c r="O50" s="13"/>
      <c r="P50" s="13"/>
      <c r="Q50" s="13"/>
      <c r="R50" s="13"/>
      <c r="S50" s="13"/>
      <c r="T50" s="13"/>
      <c r="U50" s="13"/>
      <c r="V50" s="13"/>
      <c r="W50" s="13"/>
      <c r="X50" s="13"/>
      <c r="Y50" s="13"/>
      <c r="Z50" s="13"/>
    </row>
    <row r="51" spans="15:26">
      <c r="O51" s="13"/>
      <c r="P51" s="13"/>
      <c r="Q51" s="13"/>
      <c r="R51" s="13"/>
      <c r="S51" s="13"/>
      <c r="T51" s="13"/>
      <c r="U51" s="13"/>
      <c r="V51" s="13"/>
      <c r="W51" s="13"/>
      <c r="X51" s="13"/>
      <c r="Y51" s="13"/>
      <c r="Z51" s="13"/>
    </row>
    <row r="52" spans="15:26">
      <c r="O52" s="13"/>
      <c r="P52" s="13"/>
      <c r="Q52" s="13"/>
      <c r="R52" s="13"/>
      <c r="S52" s="13"/>
      <c r="T52" s="13"/>
      <c r="U52" s="13"/>
      <c r="V52" s="13"/>
      <c r="W52" s="13"/>
      <c r="X52" s="13"/>
      <c r="Y52" s="13"/>
      <c r="Z52" s="13"/>
    </row>
    <row r="53" spans="15:26">
      <c r="O53" s="13"/>
      <c r="P53" s="13"/>
      <c r="Q53" s="13"/>
      <c r="R53" s="13"/>
      <c r="S53" s="13"/>
      <c r="T53" s="13"/>
      <c r="U53" s="13"/>
      <c r="V53" s="13"/>
      <c r="W53" s="13"/>
      <c r="X53" s="13"/>
      <c r="Y53" s="13"/>
      <c r="Z53" s="13"/>
    </row>
    <row r="54" spans="15:26">
      <c r="O54" s="13"/>
      <c r="P54" s="13"/>
      <c r="Q54" s="13"/>
      <c r="R54" s="13"/>
      <c r="S54" s="13"/>
      <c r="T54" s="13"/>
      <c r="U54" s="13"/>
      <c r="V54" s="13"/>
      <c r="W54" s="13"/>
      <c r="X54" s="13"/>
      <c r="Y54" s="13"/>
      <c r="Z54" s="13"/>
    </row>
    <row r="55" spans="15:26">
      <c r="O55" s="13"/>
      <c r="P55" s="13"/>
      <c r="Q55" s="13"/>
      <c r="R55" s="13"/>
      <c r="S55" s="13"/>
      <c r="T55" s="13"/>
      <c r="U55" s="13"/>
      <c r="V55" s="13"/>
      <c r="W55" s="13"/>
      <c r="X55" s="13"/>
      <c r="Y55" s="13"/>
      <c r="Z55" s="13"/>
    </row>
    <row r="56" spans="15:26">
      <c r="O56" s="13"/>
      <c r="P56" s="13"/>
      <c r="Q56" s="13"/>
      <c r="R56" s="13"/>
      <c r="S56" s="13"/>
      <c r="T56" s="13"/>
      <c r="U56" s="13"/>
      <c r="V56" s="13"/>
      <c r="W56" s="13"/>
      <c r="X56" s="13"/>
      <c r="Y56" s="13"/>
      <c r="Z56" s="13"/>
    </row>
  </sheetData>
  <mergeCells count="30">
    <mergeCell ref="A4:V4"/>
    <mergeCell ref="O5:V5"/>
    <mergeCell ref="O6:P6"/>
    <mergeCell ref="Q6:R6"/>
    <mergeCell ref="S6:T6"/>
    <mergeCell ref="U6:V6"/>
    <mergeCell ref="A5:A7"/>
    <mergeCell ref="B5:B7"/>
    <mergeCell ref="C5:C7"/>
    <mergeCell ref="D5:D7"/>
    <mergeCell ref="E5:E7"/>
    <mergeCell ref="J6:J7"/>
    <mergeCell ref="F5:F7"/>
    <mergeCell ref="G5:G7"/>
    <mergeCell ref="I5:J5"/>
    <mergeCell ref="H5:H7"/>
    <mergeCell ref="K5:N5"/>
    <mergeCell ref="I6:I7"/>
    <mergeCell ref="B8:B15"/>
    <mergeCell ref="A8:A17"/>
    <mergeCell ref="G10:G11"/>
    <mergeCell ref="D16:D17"/>
    <mergeCell ref="G16:G17"/>
    <mergeCell ref="C8:C9"/>
    <mergeCell ref="D8:D9"/>
    <mergeCell ref="G8:G9"/>
    <mergeCell ref="B16:B17"/>
    <mergeCell ref="C16:C17"/>
    <mergeCell ref="C10:C11"/>
    <mergeCell ref="D10:D11"/>
  </mergeCell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267"/>
  <sheetViews>
    <sheetView topLeftCell="A7" zoomScale="80" zoomScaleNormal="80" workbookViewId="0">
      <selection activeCell="O5" sqref="O5:V5"/>
    </sheetView>
  </sheetViews>
  <sheetFormatPr baseColWidth="10" defaultColWidth="10.7109375" defaultRowHeight="12.75"/>
  <cols>
    <col min="1" max="1" width="18.28515625" style="50" customWidth="1"/>
    <col min="2" max="2" width="24.140625" style="50" customWidth="1"/>
    <col min="3" max="3" width="17.28515625" style="50" customWidth="1"/>
    <col min="4" max="4" width="17.7109375" style="50" customWidth="1"/>
    <col min="5" max="5" width="14.42578125" style="50" customWidth="1"/>
    <col min="6" max="6" width="15.5703125" style="68" customWidth="1"/>
    <col min="7" max="7" width="35.85546875" style="50" customWidth="1"/>
    <col min="8" max="8" width="43.140625" style="50" customWidth="1"/>
    <col min="9" max="10" width="15.85546875" style="50" customWidth="1"/>
    <col min="11" max="11" width="14.28515625" style="111" customWidth="1"/>
    <col min="12" max="13" width="17.28515625" style="50" customWidth="1"/>
    <col min="14" max="14" width="18.42578125" style="50" customWidth="1"/>
    <col min="15" max="15" width="14.28515625" style="50" customWidth="1"/>
    <col min="16" max="16" width="30.7109375" style="50" customWidth="1"/>
    <col min="17" max="17" width="12.42578125" style="50" customWidth="1"/>
    <col min="18" max="18" width="22.140625" style="50" customWidth="1"/>
    <col min="19" max="19" width="13" style="50" customWidth="1"/>
    <col min="20" max="20" width="22.28515625" style="50" customWidth="1"/>
    <col min="21" max="21" width="11.5703125" style="50" customWidth="1"/>
    <col min="22" max="22" width="25.28515625" style="50" customWidth="1"/>
    <col min="23" max="25" width="10.7109375" style="50"/>
    <col min="26" max="26" width="13.28515625" style="50" customWidth="1"/>
    <col min="27" max="16384" width="10.7109375" style="50"/>
  </cols>
  <sheetData>
    <row r="1" spans="1:26" ht="33.75" customHeight="1"/>
    <row r="2" spans="1:26" ht="33.75" customHeight="1"/>
    <row r="4" spans="1:26" ht="33.75">
      <c r="A4" s="182" t="s">
        <v>737</v>
      </c>
      <c r="B4" s="183"/>
      <c r="C4" s="183"/>
      <c r="D4" s="183"/>
      <c r="E4" s="183"/>
      <c r="F4" s="183"/>
      <c r="G4" s="183"/>
      <c r="H4" s="183"/>
      <c r="I4" s="183"/>
      <c r="J4" s="183"/>
      <c r="K4" s="183"/>
      <c r="L4" s="183"/>
      <c r="M4" s="183"/>
      <c r="N4" s="183"/>
      <c r="O4" s="183"/>
      <c r="P4" s="183"/>
      <c r="Q4" s="183"/>
      <c r="R4" s="183"/>
      <c r="S4" s="183"/>
      <c r="T4" s="183"/>
      <c r="U4" s="183"/>
      <c r="V4" s="183"/>
    </row>
    <row r="5" spans="1:26" s="140" customFormat="1" ht="12" customHeight="1">
      <c r="A5" s="213" t="s">
        <v>99</v>
      </c>
      <c r="B5" s="213" t="s">
        <v>74</v>
      </c>
      <c r="C5" s="213" t="s">
        <v>65</v>
      </c>
      <c r="D5" s="213" t="s">
        <v>66</v>
      </c>
      <c r="E5" s="213" t="s">
        <v>67</v>
      </c>
      <c r="F5" s="213" t="s">
        <v>68</v>
      </c>
      <c r="G5" s="213" t="s">
        <v>69</v>
      </c>
      <c r="H5" s="213" t="s">
        <v>728</v>
      </c>
      <c r="I5" s="214" t="s">
        <v>70</v>
      </c>
      <c r="J5" s="214"/>
      <c r="K5" s="214" t="s">
        <v>79</v>
      </c>
      <c r="L5" s="214"/>
      <c r="M5" s="214"/>
      <c r="N5" s="214"/>
      <c r="O5" s="184" t="s">
        <v>490</v>
      </c>
      <c r="P5" s="184"/>
      <c r="Q5" s="184"/>
      <c r="R5" s="184"/>
      <c r="S5" s="184"/>
      <c r="T5" s="184"/>
      <c r="U5" s="184"/>
      <c r="V5" s="184"/>
    </row>
    <row r="6" spans="1:26" s="140" customFormat="1" ht="15.75" customHeight="1">
      <c r="A6" s="213"/>
      <c r="B6" s="213"/>
      <c r="C6" s="213"/>
      <c r="D6" s="213"/>
      <c r="E6" s="213"/>
      <c r="F6" s="213"/>
      <c r="G6" s="213"/>
      <c r="H6" s="213"/>
      <c r="I6" s="213" t="s">
        <v>71</v>
      </c>
      <c r="J6" s="213" t="s">
        <v>72</v>
      </c>
      <c r="K6" s="165" t="s">
        <v>75</v>
      </c>
      <c r="L6" s="165" t="s">
        <v>76</v>
      </c>
      <c r="M6" s="165" t="s">
        <v>77</v>
      </c>
      <c r="N6" s="165" t="s">
        <v>78</v>
      </c>
      <c r="O6" s="185" t="s">
        <v>75</v>
      </c>
      <c r="P6" s="185"/>
      <c r="Q6" s="185" t="s">
        <v>76</v>
      </c>
      <c r="R6" s="185"/>
      <c r="S6" s="185" t="s">
        <v>77</v>
      </c>
      <c r="T6" s="185"/>
      <c r="U6" s="185" t="s">
        <v>78</v>
      </c>
      <c r="V6" s="185"/>
    </row>
    <row r="7" spans="1:26" s="140" customFormat="1" ht="78" customHeight="1">
      <c r="A7" s="213"/>
      <c r="B7" s="213"/>
      <c r="C7" s="213"/>
      <c r="D7" s="213"/>
      <c r="E7" s="213"/>
      <c r="F7" s="213"/>
      <c r="G7" s="213"/>
      <c r="H7" s="213"/>
      <c r="I7" s="213"/>
      <c r="J7" s="213"/>
      <c r="K7" s="166" t="s">
        <v>64</v>
      </c>
      <c r="L7" s="166" t="s">
        <v>64</v>
      </c>
      <c r="M7" s="166" t="s">
        <v>64</v>
      </c>
      <c r="N7" s="166" t="s">
        <v>64</v>
      </c>
      <c r="O7" s="67" t="s">
        <v>492</v>
      </c>
      <c r="P7" s="67" t="s">
        <v>491</v>
      </c>
      <c r="Q7" s="67" t="s">
        <v>492</v>
      </c>
      <c r="R7" s="67" t="s">
        <v>491</v>
      </c>
      <c r="S7" s="67" t="s">
        <v>492</v>
      </c>
      <c r="T7" s="67" t="s">
        <v>491</v>
      </c>
      <c r="U7" s="67" t="s">
        <v>492</v>
      </c>
      <c r="V7" s="67" t="s">
        <v>491</v>
      </c>
    </row>
    <row r="8" spans="1:26" ht="172.5" customHeight="1">
      <c r="A8" s="176" t="s">
        <v>16</v>
      </c>
      <c r="B8" s="175" t="s">
        <v>80</v>
      </c>
      <c r="C8" s="70" t="s">
        <v>100</v>
      </c>
      <c r="D8" s="71">
        <v>0.25</v>
      </c>
      <c r="E8" s="16" t="s">
        <v>101</v>
      </c>
      <c r="F8" s="16">
        <v>100</v>
      </c>
      <c r="G8" s="9" t="s">
        <v>670</v>
      </c>
      <c r="H8" s="139" t="s">
        <v>691</v>
      </c>
      <c r="I8" s="22">
        <v>43101</v>
      </c>
      <c r="J8" s="17" t="s">
        <v>102</v>
      </c>
      <c r="K8" s="106">
        <v>0.15</v>
      </c>
      <c r="L8" s="20">
        <v>0.3</v>
      </c>
      <c r="M8" s="20">
        <v>0.7</v>
      </c>
      <c r="N8" s="20">
        <v>1</v>
      </c>
      <c r="O8" s="167"/>
      <c r="P8" s="107"/>
      <c r="Q8" s="167"/>
      <c r="R8" s="107"/>
      <c r="S8" s="167"/>
      <c r="T8" s="107"/>
      <c r="U8" s="167"/>
      <c r="V8" s="107"/>
    </row>
    <row r="9" spans="1:26" ht="114.75" customHeight="1">
      <c r="A9" s="176"/>
      <c r="B9" s="175"/>
      <c r="C9" s="70" t="s">
        <v>106</v>
      </c>
      <c r="D9" s="71">
        <v>2.5000000000000001E-2</v>
      </c>
      <c r="E9" s="16" t="s">
        <v>107</v>
      </c>
      <c r="F9" s="16">
        <v>1</v>
      </c>
      <c r="G9" s="9" t="s">
        <v>103</v>
      </c>
      <c r="H9" s="138" t="s">
        <v>668</v>
      </c>
      <c r="I9" s="22">
        <v>43191</v>
      </c>
      <c r="J9" s="17" t="s">
        <v>102</v>
      </c>
      <c r="K9" s="106">
        <v>0</v>
      </c>
      <c r="L9" s="20">
        <v>0.3</v>
      </c>
      <c r="M9" s="20">
        <v>0.6</v>
      </c>
      <c r="N9" s="20">
        <v>1</v>
      </c>
      <c r="O9" s="167"/>
      <c r="P9" s="107"/>
      <c r="Q9" s="167"/>
      <c r="R9" s="107"/>
      <c r="S9" s="167"/>
      <c r="T9" s="107"/>
      <c r="U9" s="167"/>
      <c r="V9" s="107"/>
    </row>
    <row r="10" spans="1:26" ht="108.75" customHeight="1">
      <c r="A10" s="176"/>
      <c r="B10" s="175"/>
      <c r="C10" s="70" t="s">
        <v>108</v>
      </c>
      <c r="D10" s="71">
        <v>0.05</v>
      </c>
      <c r="E10" s="16" t="s">
        <v>107</v>
      </c>
      <c r="F10" s="16">
        <v>1</v>
      </c>
      <c r="G10" s="9" t="s">
        <v>104</v>
      </c>
      <c r="H10" s="138" t="s">
        <v>669</v>
      </c>
      <c r="I10" s="22">
        <v>43191</v>
      </c>
      <c r="J10" s="17" t="s">
        <v>109</v>
      </c>
      <c r="K10" s="106">
        <v>0</v>
      </c>
      <c r="L10" s="20">
        <v>0.5</v>
      </c>
      <c r="M10" s="20">
        <v>1</v>
      </c>
      <c r="N10" s="20">
        <v>1</v>
      </c>
      <c r="O10" s="167"/>
      <c r="P10" s="107"/>
      <c r="Q10" s="167"/>
      <c r="R10" s="107"/>
      <c r="S10" s="167"/>
      <c r="T10" s="107"/>
      <c r="U10" s="167"/>
      <c r="V10" s="107"/>
    </row>
    <row r="11" spans="1:26" ht="130.5" customHeight="1">
      <c r="A11" s="176"/>
      <c r="B11" s="175"/>
      <c r="C11" s="20" t="s">
        <v>110</v>
      </c>
      <c r="D11" s="71">
        <v>0.05</v>
      </c>
      <c r="E11" s="16" t="s">
        <v>107</v>
      </c>
      <c r="F11" s="16">
        <v>1</v>
      </c>
      <c r="G11" s="9" t="s">
        <v>726</v>
      </c>
      <c r="H11" s="138" t="s">
        <v>727</v>
      </c>
      <c r="I11" s="22">
        <v>43101</v>
      </c>
      <c r="J11" s="17" t="s">
        <v>102</v>
      </c>
      <c r="K11" s="106">
        <v>0.25</v>
      </c>
      <c r="L11" s="20">
        <v>0.5</v>
      </c>
      <c r="M11" s="20">
        <v>0.75</v>
      </c>
      <c r="N11" s="20">
        <v>1</v>
      </c>
      <c r="O11" s="167"/>
      <c r="P11" s="107"/>
      <c r="Q11" s="167"/>
      <c r="R11" s="107"/>
      <c r="S11" s="167"/>
      <c r="T11" s="107"/>
      <c r="U11" s="167"/>
      <c r="V11" s="107"/>
    </row>
    <row r="12" spans="1:26" ht="157.5" customHeight="1">
      <c r="A12" s="176"/>
      <c r="B12" s="175" t="s">
        <v>81</v>
      </c>
      <c r="C12" s="20" t="s">
        <v>172</v>
      </c>
      <c r="D12" s="71">
        <v>7.4999999999999997E-2</v>
      </c>
      <c r="E12" s="16" t="s">
        <v>101</v>
      </c>
      <c r="F12" s="16">
        <v>100</v>
      </c>
      <c r="G12" s="9" t="s">
        <v>729</v>
      </c>
      <c r="H12" s="152" t="s">
        <v>730</v>
      </c>
      <c r="I12" s="22">
        <v>43101</v>
      </c>
      <c r="J12" s="17" t="s">
        <v>102</v>
      </c>
      <c r="K12" s="106">
        <v>0.15</v>
      </c>
      <c r="L12" s="20">
        <v>0.3</v>
      </c>
      <c r="M12" s="20">
        <v>0.6</v>
      </c>
      <c r="N12" s="20">
        <v>1</v>
      </c>
      <c r="O12" s="167"/>
      <c r="P12" s="107"/>
      <c r="Q12" s="167"/>
      <c r="R12" s="107"/>
      <c r="S12" s="167"/>
      <c r="T12" s="107"/>
      <c r="U12" s="167"/>
      <c r="V12" s="107"/>
    </row>
    <row r="13" spans="1:26" ht="151.5" customHeight="1">
      <c r="A13" s="176"/>
      <c r="B13" s="175"/>
      <c r="C13" s="20" t="s">
        <v>111</v>
      </c>
      <c r="D13" s="71">
        <v>2.5000000000000001E-2</v>
      </c>
      <c r="E13" s="16" t="s">
        <v>101</v>
      </c>
      <c r="F13" s="16">
        <v>100</v>
      </c>
      <c r="G13" s="9" t="s">
        <v>105</v>
      </c>
      <c r="H13" s="138" t="s">
        <v>692</v>
      </c>
      <c r="I13" s="22">
        <v>43101</v>
      </c>
      <c r="J13" s="17" t="s">
        <v>102</v>
      </c>
      <c r="K13" s="106">
        <v>1</v>
      </c>
      <c r="L13" s="20">
        <v>1</v>
      </c>
      <c r="M13" s="20">
        <v>1</v>
      </c>
      <c r="N13" s="20">
        <v>1</v>
      </c>
      <c r="O13" s="167"/>
      <c r="P13" s="107"/>
      <c r="Q13" s="167"/>
      <c r="R13" s="107"/>
      <c r="S13" s="167"/>
      <c r="T13" s="107"/>
      <c r="U13" s="167"/>
      <c r="V13" s="107"/>
    </row>
    <row r="14" spans="1:26" ht="138" customHeight="1">
      <c r="A14" s="176"/>
      <c r="B14" s="175"/>
      <c r="C14" s="20" t="s">
        <v>112</v>
      </c>
      <c r="D14" s="71">
        <v>2.5000000000000001E-2</v>
      </c>
      <c r="E14" s="16" t="s">
        <v>101</v>
      </c>
      <c r="F14" s="16">
        <v>100</v>
      </c>
      <c r="G14" s="9" t="s">
        <v>114</v>
      </c>
      <c r="H14" s="138" t="s">
        <v>693</v>
      </c>
      <c r="I14" s="22">
        <v>43101</v>
      </c>
      <c r="J14" s="17" t="s">
        <v>113</v>
      </c>
      <c r="K14" s="150">
        <v>0</v>
      </c>
      <c r="L14" s="150">
        <v>0</v>
      </c>
      <c r="M14" s="150">
        <v>0</v>
      </c>
      <c r="N14" s="20">
        <v>1</v>
      </c>
      <c r="O14" s="167"/>
      <c r="P14" s="107"/>
      <c r="Q14" s="167"/>
      <c r="R14" s="107"/>
      <c r="S14" s="167"/>
      <c r="T14" s="107"/>
      <c r="U14" s="167"/>
      <c r="V14" s="107"/>
    </row>
    <row r="15" spans="1:26" ht="33" customHeight="1">
      <c r="A15" s="72"/>
      <c r="B15" s="72"/>
      <c r="C15" s="72"/>
      <c r="D15" s="74">
        <f>SUM(D8:D14)</f>
        <v>0.5</v>
      </c>
      <c r="E15" s="72"/>
      <c r="F15" s="75"/>
      <c r="G15" s="72"/>
      <c r="H15" s="107"/>
      <c r="I15" s="72"/>
      <c r="J15" s="72"/>
      <c r="K15" s="76"/>
      <c r="L15" s="72"/>
      <c r="M15" s="72"/>
      <c r="N15" s="72"/>
      <c r="O15" s="72"/>
      <c r="P15" s="72"/>
      <c r="Q15" s="72"/>
      <c r="R15" s="72"/>
      <c r="S15" s="72"/>
      <c r="T15" s="72"/>
      <c r="U15" s="72"/>
      <c r="V15" s="72"/>
      <c r="W15" s="107"/>
      <c r="X15" s="107"/>
      <c r="Y15" s="107"/>
      <c r="Z15" s="107"/>
    </row>
    <row r="16" spans="1:26" ht="38.25" customHeight="1">
      <c r="A16" s="190" t="s">
        <v>175</v>
      </c>
      <c r="B16" s="190"/>
      <c r="C16" s="190"/>
      <c r="D16" s="190"/>
      <c r="E16" s="190"/>
      <c r="F16" s="190"/>
      <c r="G16" s="190"/>
      <c r="H16" s="190"/>
      <c r="I16" s="190"/>
      <c r="J16" s="190"/>
      <c r="K16" s="190"/>
      <c r="L16" s="190"/>
      <c r="M16" s="190"/>
      <c r="N16" s="190"/>
      <c r="O16" s="190"/>
      <c r="P16" s="190"/>
      <c r="Q16" s="190"/>
      <c r="R16" s="190"/>
      <c r="S16" s="190"/>
      <c r="T16" s="190"/>
      <c r="U16" s="190"/>
      <c r="V16" s="190"/>
    </row>
    <row r="17" spans="1:22" ht="4.5" customHeight="1">
      <c r="A17" s="225"/>
      <c r="B17" s="226"/>
      <c r="C17" s="226"/>
      <c r="D17" s="226"/>
      <c r="E17" s="226"/>
      <c r="F17" s="226"/>
      <c r="G17" s="226"/>
      <c r="H17" s="226"/>
      <c r="I17" s="226"/>
      <c r="J17" s="226"/>
      <c r="K17" s="226"/>
      <c r="L17" s="226"/>
      <c r="M17" s="226"/>
      <c r="N17" s="226"/>
      <c r="O17" s="226"/>
      <c r="P17" s="226"/>
      <c r="Q17" s="226"/>
      <c r="R17" s="226"/>
      <c r="S17" s="226"/>
      <c r="T17" s="226"/>
      <c r="U17" s="226"/>
      <c r="V17" s="227"/>
    </row>
    <row r="18" spans="1:22" ht="33.75">
      <c r="A18" s="190" t="s">
        <v>493</v>
      </c>
      <c r="B18" s="190"/>
      <c r="C18" s="190"/>
      <c r="D18" s="190"/>
      <c r="E18" s="190"/>
      <c r="F18" s="190"/>
      <c r="G18" s="190"/>
      <c r="H18" s="190"/>
      <c r="I18" s="190"/>
      <c r="J18" s="190"/>
      <c r="K18" s="190"/>
      <c r="L18" s="190"/>
      <c r="M18" s="190"/>
      <c r="N18" s="190"/>
      <c r="O18" s="190"/>
      <c r="P18" s="190"/>
      <c r="Q18" s="190"/>
      <c r="R18" s="190"/>
      <c r="S18" s="190"/>
      <c r="T18" s="190"/>
      <c r="U18" s="190"/>
      <c r="V18" s="190"/>
    </row>
    <row r="19" spans="1:22" ht="44.25" customHeight="1">
      <c r="A19" s="188" t="s">
        <v>99</v>
      </c>
      <c r="B19" s="188" t="s">
        <v>74</v>
      </c>
      <c r="C19" s="188" t="s">
        <v>65</v>
      </c>
      <c r="D19" s="188" t="s">
        <v>66</v>
      </c>
      <c r="E19" s="188" t="s">
        <v>67</v>
      </c>
      <c r="F19" s="189" t="s">
        <v>68</v>
      </c>
      <c r="G19" s="188" t="s">
        <v>69</v>
      </c>
      <c r="H19" s="192" t="s">
        <v>70</v>
      </c>
      <c r="I19" s="192"/>
      <c r="J19" s="188" t="s">
        <v>79</v>
      </c>
      <c r="K19" s="188"/>
      <c r="L19" s="188"/>
      <c r="M19" s="188"/>
      <c r="N19" s="184" t="s">
        <v>490</v>
      </c>
      <c r="O19" s="184"/>
      <c r="P19" s="184"/>
      <c r="Q19" s="184"/>
      <c r="R19" s="184"/>
      <c r="S19" s="184"/>
      <c r="T19" s="184"/>
      <c r="U19" s="184"/>
    </row>
    <row r="20" spans="1:22" ht="15.75">
      <c r="A20" s="188"/>
      <c r="B20" s="188"/>
      <c r="C20" s="188"/>
      <c r="D20" s="188"/>
      <c r="E20" s="188"/>
      <c r="F20" s="189"/>
      <c r="G20" s="188"/>
      <c r="H20" s="191" t="s">
        <v>71</v>
      </c>
      <c r="I20" s="191" t="s">
        <v>176</v>
      </c>
      <c r="J20" s="15" t="s">
        <v>75</v>
      </c>
      <c r="K20" s="15" t="s">
        <v>76</v>
      </c>
      <c r="L20" s="15" t="s">
        <v>77</v>
      </c>
      <c r="M20" s="15" t="s">
        <v>78</v>
      </c>
      <c r="N20" s="185" t="s">
        <v>75</v>
      </c>
      <c r="O20" s="185"/>
      <c r="P20" s="185" t="s">
        <v>76</v>
      </c>
      <c r="Q20" s="185"/>
      <c r="R20" s="185" t="s">
        <v>77</v>
      </c>
      <c r="S20" s="185"/>
      <c r="T20" s="185" t="s">
        <v>78</v>
      </c>
      <c r="U20" s="185"/>
    </row>
    <row r="21" spans="1:22" ht="36.75" customHeight="1">
      <c r="A21" s="188"/>
      <c r="B21" s="188"/>
      <c r="C21" s="188"/>
      <c r="D21" s="188"/>
      <c r="E21" s="188"/>
      <c r="F21" s="189"/>
      <c r="G21" s="188"/>
      <c r="H21" s="191"/>
      <c r="I21" s="191"/>
      <c r="J21" s="94" t="s">
        <v>64</v>
      </c>
      <c r="K21" s="54" t="s">
        <v>64</v>
      </c>
      <c r="L21" s="54" t="s">
        <v>64</v>
      </c>
      <c r="M21" s="54" t="s">
        <v>64</v>
      </c>
      <c r="N21" s="67" t="s">
        <v>492</v>
      </c>
      <c r="O21" s="67" t="s">
        <v>491</v>
      </c>
      <c r="P21" s="67" t="s">
        <v>492</v>
      </c>
      <c r="Q21" s="67" t="s">
        <v>491</v>
      </c>
      <c r="R21" s="67" t="s">
        <v>492</v>
      </c>
      <c r="S21" s="67" t="s">
        <v>491</v>
      </c>
      <c r="T21" s="67" t="s">
        <v>492</v>
      </c>
      <c r="U21" s="67" t="s">
        <v>491</v>
      </c>
    </row>
    <row r="22" spans="1:22" ht="33.75">
      <c r="A22" s="190" t="s">
        <v>177</v>
      </c>
      <c r="B22" s="190"/>
      <c r="C22" s="190"/>
      <c r="D22" s="190"/>
      <c r="E22" s="190"/>
      <c r="F22" s="190"/>
      <c r="G22" s="190"/>
      <c r="H22" s="190"/>
      <c r="I22" s="190"/>
      <c r="J22" s="190"/>
      <c r="K22" s="190"/>
      <c r="L22" s="190"/>
      <c r="M22" s="190"/>
      <c r="N22" s="190"/>
      <c r="O22" s="190"/>
      <c r="P22" s="190"/>
      <c r="Q22" s="190"/>
      <c r="R22" s="190"/>
      <c r="S22" s="190"/>
      <c r="T22" s="190"/>
      <c r="U22" s="190"/>
      <c r="V22" s="190"/>
    </row>
    <row r="23" spans="1:22" ht="267.75">
      <c r="A23" s="176" t="s">
        <v>178</v>
      </c>
      <c r="B23" s="215" t="s">
        <v>179</v>
      </c>
      <c r="C23" s="9" t="s">
        <v>180</v>
      </c>
      <c r="D23" s="112">
        <v>9.2499999999999995E-3</v>
      </c>
      <c r="E23" s="104" t="s">
        <v>107</v>
      </c>
      <c r="F23" s="113">
        <v>50</v>
      </c>
      <c r="G23" s="9" t="s">
        <v>181</v>
      </c>
      <c r="H23" s="102">
        <v>43101</v>
      </c>
      <c r="I23" s="104" t="s">
        <v>102</v>
      </c>
      <c r="J23" s="53">
        <v>0</v>
      </c>
      <c r="K23" s="53">
        <v>0</v>
      </c>
      <c r="L23" s="53">
        <v>0</v>
      </c>
      <c r="M23" s="113">
        <v>50</v>
      </c>
      <c r="N23" s="42">
        <v>0</v>
      </c>
      <c r="O23" s="114" t="s">
        <v>533</v>
      </c>
      <c r="P23" s="107"/>
      <c r="Q23" s="107"/>
      <c r="R23" s="107"/>
      <c r="S23" s="107"/>
      <c r="T23" s="107"/>
      <c r="U23" s="107"/>
    </row>
    <row r="24" spans="1:22" ht="293.25">
      <c r="A24" s="176"/>
      <c r="B24" s="215"/>
      <c r="C24" s="9" t="s">
        <v>182</v>
      </c>
      <c r="D24" s="112">
        <v>9.2499999999999995E-3</v>
      </c>
      <c r="E24" s="104" t="s">
        <v>107</v>
      </c>
      <c r="F24" s="113">
        <v>520</v>
      </c>
      <c r="G24" s="9" t="s">
        <v>181</v>
      </c>
      <c r="H24" s="102">
        <v>43101</v>
      </c>
      <c r="I24" s="104" t="s">
        <v>102</v>
      </c>
      <c r="J24" s="53">
        <v>0</v>
      </c>
      <c r="K24" s="53">
        <v>0</v>
      </c>
      <c r="L24" s="53">
        <v>0</v>
      </c>
      <c r="M24" s="113">
        <v>520</v>
      </c>
      <c r="N24" s="42">
        <v>0.46730769230769231</v>
      </c>
      <c r="O24" s="114" t="s">
        <v>534</v>
      </c>
      <c r="P24" s="107"/>
      <c r="Q24" s="107"/>
      <c r="R24" s="107"/>
      <c r="S24" s="107"/>
      <c r="T24" s="107"/>
      <c r="U24" s="107"/>
    </row>
    <row r="25" spans="1:22" ht="78.75">
      <c r="A25" s="176"/>
      <c r="B25" s="215"/>
      <c r="C25" s="9" t="s">
        <v>183</v>
      </c>
      <c r="D25" s="112">
        <v>9.2499999999999995E-3</v>
      </c>
      <c r="E25" s="104" t="s">
        <v>107</v>
      </c>
      <c r="F25" s="113">
        <v>1931</v>
      </c>
      <c r="G25" s="9" t="s">
        <v>184</v>
      </c>
      <c r="H25" s="102">
        <v>43101</v>
      </c>
      <c r="I25" s="104" t="s">
        <v>102</v>
      </c>
      <c r="J25" s="53">
        <v>0</v>
      </c>
      <c r="K25" s="53">
        <v>0</v>
      </c>
      <c r="L25" s="53">
        <v>0</v>
      </c>
      <c r="M25" s="113">
        <v>1931</v>
      </c>
      <c r="N25" s="42">
        <v>0.10305541170378042</v>
      </c>
      <c r="O25" s="114" t="s">
        <v>535</v>
      </c>
      <c r="P25" s="107"/>
      <c r="Q25" s="107"/>
      <c r="R25" s="107"/>
      <c r="S25" s="107"/>
      <c r="T25" s="107"/>
      <c r="U25" s="107"/>
    </row>
    <row r="26" spans="1:22" ht="78.75">
      <c r="A26" s="176"/>
      <c r="B26" s="215"/>
      <c r="C26" s="9" t="s">
        <v>185</v>
      </c>
      <c r="D26" s="112">
        <v>9.2499999999999995E-3</v>
      </c>
      <c r="E26" s="104" t="s">
        <v>107</v>
      </c>
      <c r="F26" s="113">
        <v>3039</v>
      </c>
      <c r="G26" s="9" t="s">
        <v>184</v>
      </c>
      <c r="H26" s="102">
        <v>43101</v>
      </c>
      <c r="I26" s="104" t="s">
        <v>102</v>
      </c>
      <c r="J26" s="53">
        <v>0</v>
      </c>
      <c r="K26" s="53">
        <v>0</v>
      </c>
      <c r="L26" s="53">
        <v>0</v>
      </c>
      <c r="M26" s="113">
        <v>3039</v>
      </c>
      <c r="N26" s="42">
        <v>8.5225403093122737E-2</v>
      </c>
      <c r="O26" s="114" t="s">
        <v>536</v>
      </c>
      <c r="P26" s="107"/>
      <c r="Q26" s="107"/>
      <c r="R26" s="107"/>
      <c r="S26" s="107"/>
      <c r="T26" s="107"/>
      <c r="U26" s="107"/>
    </row>
    <row r="27" spans="1:22" ht="293.25">
      <c r="A27" s="176"/>
      <c r="B27" s="215"/>
      <c r="C27" s="9" t="s">
        <v>186</v>
      </c>
      <c r="D27" s="112">
        <v>9.2499999999999995E-3</v>
      </c>
      <c r="E27" s="104" t="s">
        <v>107</v>
      </c>
      <c r="F27" s="113">
        <v>4100</v>
      </c>
      <c r="G27" s="9" t="s">
        <v>181</v>
      </c>
      <c r="H27" s="102">
        <v>43101</v>
      </c>
      <c r="I27" s="104" t="s">
        <v>102</v>
      </c>
      <c r="J27" s="53">
        <v>0</v>
      </c>
      <c r="K27" s="53">
        <v>0</v>
      </c>
      <c r="L27" s="53">
        <v>0</v>
      </c>
      <c r="M27" s="113">
        <v>4100</v>
      </c>
      <c r="N27" s="42">
        <v>5.5853658536585367E-2</v>
      </c>
      <c r="O27" s="114" t="s">
        <v>537</v>
      </c>
      <c r="P27" s="107"/>
      <c r="Q27" s="107"/>
      <c r="R27" s="107"/>
      <c r="S27" s="107"/>
      <c r="T27" s="107"/>
      <c r="U27" s="107"/>
    </row>
    <row r="28" spans="1:22" ht="127.5">
      <c r="A28" s="176"/>
      <c r="B28" s="215"/>
      <c r="C28" s="9" t="s">
        <v>187</v>
      </c>
      <c r="D28" s="112">
        <v>9.2499999999999995E-3</v>
      </c>
      <c r="E28" s="104" t="s">
        <v>107</v>
      </c>
      <c r="F28" s="113">
        <v>639766300</v>
      </c>
      <c r="G28" s="9" t="s">
        <v>188</v>
      </c>
      <c r="H28" s="102">
        <v>43101</v>
      </c>
      <c r="I28" s="104" t="s">
        <v>102</v>
      </c>
      <c r="J28" s="53">
        <v>0</v>
      </c>
      <c r="K28" s="53">
        <v>0</v>
      </c>
      <c r="L28" s="53">
        <v>0</v>
      </c>
      <c r="M28" s="113">
        <v>639766300</v>
      </c>
      <c r="N28" s="42">
        <v>0</v>
      </c>
      <c r="O28" s="114" t="s">
        <v>538</v>
      </c>
      <c r="P28" s="107"/>
      <c r="Q28" s="107"/>
      <c r="R28" s="107"/>
      <c r="S28" s="107"/>
      <c r="T28" s="107"/>
      <c r="U28" s="107"/>
    </row>
    <row r="29" spans="1:22" ht="409.5">
      <c r="A29" s="176"/>
      <c r="B29" s="215"/>
      <c r="C29" s="9" t="s">
        <v>189</v>
      </c>
      <c r="D29" s="112">
        <v>9.2499999999999995E-3</v>
      </c>
      <c r="E29" s="104" t="s">
        <v>101</v>
      </c>
      <c r="F29" s="113">
        <v>45</v>
      </c>
      <c r="G29" s="9" t="s">
        <v>190</v>
      </c>
      <c r="H29" s="102">
        <v>43101</v>
      </c>
      <c r="I29" s="104" t="s">
        <v>102</v>
      </c>
      <c r="J29" s="53">
        <v>0</v>
      </c>
      <c r="K29" s="53">
        <v>0</v>
      </c>
      <c r="L29" s="53">
        <v>0</v>
      </c>
      <c r="M29" s="115">
        <v>45</v>
      </c>
      <c r="N29" s="42">
        <v>0.4</v>
      </c>
      <c r="O29" s="114" t="s">
        <v>539</v>
      </c>
      <c r="P29" s="107"/>
      <c r="Q29" s="107"/>
      <c r="R29" s="107"/>
      <c r="S29" s="107"/>
      <c r="T29" s="107"/>
      <c r="U29" s="107"/>
    </row>
    <row r="30" spans="1:22" ht="255">
      <c r="A30" s="176"/>
      <c r="B30" s="215"/>
      <c r="C30" s="9" t="s">
        <v>191</v>
      </c>
      <c r="D30" s="112">
        <v>9.2499999999999995E-3</v>
      </c>
      <c r="E30" s="104" t="s">
        <v>107</v>
      </c>
      <c r="F30" s="113">
        <v>1000</v>
      </c>
      <c r="G30" s="9" t="s">
        <v>181</v>
      </c>
      <c r="H30" s="102">
        <v>43101</v>
      </c>
      <c r="I30" s="104" t="s">
        <v>102</v>
      </c>
      <c r="J30" s="53">
        <v>0</v>
      </c>
      <c r="K30" s="53">
        <v>0</v>
      </c>
      <c r="L30" s="53">
        <v>0</v>
      </c>
      <c r="M30" s="113">
        <v>1000</v>
      </c>
      <c r="N30" s="42">
        <v>7.4999999999999997E-2</v>
      </c>
      <c r="O30" s="114" t="s">
        <v>540</v>
      </c>
      <c r="P30" s="107"/>
      <c r="Q30" s="107"/>
      <c r="R30" s="107"/>
      <c r="S30" s="107"/>
      <c r="T30" s="107"/>
      <c r="U30" s="107"/>
    </row>
    <row r="31" spans="1:22" ht="409.5">
      <c r="A31" s="176"/>
      <c r="B31" s="215"/>
      <c r="C31" s="9" t="s">
        <v>192</v>
      </c>
      <c r="D31" s="112">
        <v>9.2499999999999995E-3</v>
      </c>
      <c r="E31" s="104" t="s">
        <v>101</v>
      </c>
      <c r="F31" s="112">
        <v>0.7</v>
      </c>
      <c r="G31" s="9" t="s">
        <v>190</v>
      </c>
      <c r="H31" s="102">
        <v>43101</v>
      </c>
      <c r="I31" s="104" t="s">
        <v>102</v>
      </c>
      <c r="J31" s="53">
        <v>0</v>
      </c>
      <c r="K31" s="53">
        <v>0</v>
      </c>
      <c r="L31" s="53">
        <v>0</v>
      </c>
      <c r="M31" s="116">
        <v>0.7</v>
      </c>
      <c r="N31" s="42">
        <v>0</v>
      </c>
      <c r="O31" s="114" t="s">
        <v>541</v>
      </c>
      <c r="P31" s="107"/>
      <c r="Q31" s="107"/>
      <c r="R31" s="107"/>
      <c r="S31" s="107"/>
      <c r="T31" s="107"/>
      <c r="U31" s="107"/>
    </row>
    <row r="32" spans="1:22" ht="242.25">
      <c r="A32" s="176"/>
      <c r="B32" s="215"/>
      <c r="C32" s="9" t="s">
        <v>193</v>
      </c>
      <c r="D32" s="112">
        <v>9.2499999999999995E-3</v>
      </c>
      <c r="E32" s="104" t="s">
        <v>107</v>
      </c>
      <c r="F32" s="113">
        <v>370</v>
      </c>
      <c r="G32" s="9" t="s">
        <v>18</v>
      </c>
      <c r="H32" s="102">
        <v>43101</v>
      </c>
      <c r="I32" s="104" t="s">
        <v>102</v>
      </c>
      <c r="J32" s="53">
        <v>0</v>
      </c>
      <c r="K32" s="53">
        <v>0</v>
      </c>
      <c r="L32" s="53">
        <v>0</v>
      </c>
      <c r="M32" s="113">
        <v>370</v>
      </c>
      <c r="N32" s="42">
        <v>1</v>
      </c>
      <c r="O32" s="114" t="s">
        <v>542</v>
      </c>
      <c r="P32" s="107"/>
      <c r="Q32" s="107"/>
      <c r="R32" s="107"/>
      <c r="S32" s="107"/>
      <c r="T32" s="107"/>
      <c r="U32" s="107"/>
    </row>
    <row r="33" spans="1:21" ht="191.25">
      <c r="A33" s="176"/>
      <c r="B33" s="215"/>
      <c r="C33" s="9" t="s">
        <v>194</v>
      </c>
      <c r="D33" s="112">
        <v>9.2499999999999995E-3</v>
      </c>
      <c r="E33" s="104" t="s">
        <v>107</v>
      </c>
      <c r="F33" s="113">
        <v>1700000</v>
      </c>
      <c r="G33" s="9" t="s">
        <v>181</v>
      </c>
      <c r="H33" s="102">
        <v>43101</v>
      </c>
      <c r="I33" s="104" t="s">
        <v>102</v>
      </c>
      <c r="J33" s="53">
        <v>0</v>
      </c>
      <c r="K33" s="53">
        <v>0</v>
      </c>
      <c r="L33" s="53">
        <v>0</v>
      </c>
      <c r="M33" s="113">
        <v>1700000</v>
      </c>
      <c r="N33" s="42">
        <v>0</v>
      </c>
      <c r="O33" s="114" t="s">
        <v>543</v>
      </c>
      <c r="P33" s="107"/>
      <c r="Q33" s="107"/>
      <c r="R33" s="107"/>
      <c r="S33" s="107"/>
      <c r="T33" s="107"/>
      <c r="U33" s="107"/>
    </row>
    <row r="34" spans="1:21" ht="165.75">
      <c r="A34" s="176"/>
      <c r="B34" s="215"/>
      <c r="C34" s="9" t="s">
        <v>195</v>
      </c>
      <c r="D34" s="112">
        <v>9.2499999999999995E-3</v>
      </c>
      <c r="E34" s="104" t="s">
        <v>107</v>
      </c>
      <c r="F34" s="113">
        <v>450000</v>
      </c>
      <c r="G34" s="9" t="s">
        <v>181</v>
      </c>
      <c r="H34" s="102">
        <v>43101</v>
      </c>
      <c r="I34" s="104" t="s">
        <v>102</v>
      </c>
      <c r="J34" s="53">
        <v>0</v>
      </c>
      <c r="K34" s="53">
        <v>0</v>
      </c>
      <c r="L34" s="53">
        <v>0</v>
      </c>
      <c r="M34" s="113">
        <v>450000</v>
      </c>
      <c r="N34" s="42">
        <v>5.944444444444444E-3</v>
      </c>
      <c r="O34" s="114" t="s">
        <v>544</v>
      </c>
      <c r="P34" s="107"/>
      <c r="Q34" s="107"/>
      <c r="R34" s="107"/>
      <c r="S34" s="107"/>
      <c r="T34" s="107"/>
      <c r="U34" s="107"/>
    </row>
    <row r="35" spans="1:21" ht="78.75">
      <c r="A35" s="176"/>
      <c r="B35" s="215"/>
      <c r="C35" s="9" t="s">
        <v>196</v>
      </c>
      <c r="D35" s="112">
        <v>9.2499999999999995E-3</v>
      </c>
      <c r="E35" s="104" t="s">
        <v>107</v>
      </c>
      <c r="F35" s="113">
        <v>1200000</v>
      </c>
      <c r="G35" s="9" t="s">
        <v>18</v>
      </c>
      <c r="H35" s="102">
        <v>43101</v>
      </c>
      <c r="I35" s="104" t="s">
        <v>102</v>
      </c>
      <c r="J35" s="53">
        <v>0</v>
      </c>
      <c r="K35" s="53">
        <v>0</v>
      </c>
      <c r="L35" s="53">
        <v>0</v>
      </c>
      <c r="M35" s="113">
        <v>1200000</v>
      </c>
      <c r="N35" s="42">
        <v>0</v>
      </c>
      <c r="O35" s="114"/>
      <c r="P35" s="107"/>
      <c r="Q35" s="107"/>
      <c r="R35" s="107"/>
      <c r="S35" s="107"/>
      <c r="T35" s="107"/>
      <c r="U35" s="107"/>
    </row>
    <row r="36" spans="1:21" ht="127.5">
      <c r="A36" s="176"/>
      <c r="B36" s="215"/>
      <c r="C36" s="9" t="s">
        <v>197</v>
      </c>
      <c r="D36" s="112">
        <v>9.2499999999999995E-3</v>
      </c>
      <c r="E36" s="104" t="s">
        <v>107</v>
      </c>
      <c r="F36" s="113">
        <v>1</v>
      </c>
      <c r="G36" s="9" t="s">
        <v>18</v>
      </c>
      <c r="H36" s="102">
        <v>43101</v>
      </c>
      <c r="I36" s="104" t="s">
        <v>102</v>
      </c>
      <c r="J36" s="53">
        <v>0</v>
      </c>
      <c r="K36" s="53">
        <v>0</v>
      </c>
      <c r="L36" s="53">
        <v>0</v>
      </c>
      <c r="M36" s="113">
        <v>1</v>
      </c>
      <c r="N36" s="42">
        <v>0</v>
      </c>
      <c r="O36" s="114" t="s">
        <v>545</v>
      </c>
      <c r="P36" s="107"/>
      <c r="Q36" s="107"/>
      <c r="R36" s="107"/>
      <c r="S36" s="107"/>
      <c r="T36" s="107"/>
      <c r="U36" s="107"/>
    </row>
    <row r="37" spans="1:21" ht="267.75">
      <c r="A37" s="176"/>
      <c r="B37" s="215"/>
      <c r="C37" s="9" t="s">
        <v>198</v>
      </c>
      <c r="D37" s="112">
        <v>9.2499999999999995E-3</v>
      </c>
      <c r="E37" s="104" t="s">
        <v>107</v>
      </c>
      <c r="F37" s="113">
        <v>85000</v>
      </c>
      <c r="G37" s="9" t="s">
        <v>181</v>
      </c>
      <c r="H37" s="102">
        <v>43101</v>
      </c>
      <c r="I37" s="104" t="s">
        <v>102</v>
      </c>
      <c r="J37" s="53">
        <v>0</v>
      </c>
      <c r="K37" s="53">
        <v>0</v>
      </c>
      <c r="L37" s="53">
        <v>0</v>
      </c>
      <c r="M37" s="113">
        <v>85000</v>
      </c>
      <c r="N37" s="42">
        <v>0.63027058823529414</v>
      </c>
      <c r="O37" s="114" t="s">
        <v>546</v>
      </c>
      <c r="P37" s="107"/>
      <c r="Q37" s="107"/>
      <c r="R37" s="107"/>
      <c r="S37" s="107"/>
      <c r="T37" s="107"/>
      <c r="U37" s="107"/>
    </row>
    <row r="38" spans="1:21" ht="102">
      <c r="A38" s="176"/>
      <c r="B38" s="215"/>
      <c r="C38" s="9" t="s">
        <v>199</v>
      </c>
      <c r="D38" s="112">
        <v>9.2499999999999995E-3</v>
      </c>
      <c r="E38" s="104" t="s">
        <v>107</v>
      </c>
      <c r="F38" s="113">
        <v>6580</v>
      </c>
      <c r="G38" s="9" t="s">
        <v>181</v>
      </c>
      <c r="H38" s="102">
        <v>43101</v>
      </c>
      <c r="I38" s="104" t="s">
        <v>102</v>
      </c>
      <c r="J38" s="53">
        <v>0</v>
      </c>
      <c r="K38" s="53">
        <v>0</v>
      </c>
      <c r="L38" s="53">
        <v>0</v>
      </c>
      <c r="M38" s="113">
        <v>6580</v>
      </c>
      <c r="N38" s="42">
        <v>0</v>
      </c>
      <c r="O38" s="114" t="s">
        <v>547</v>
      </c>
      <c r="P38" s="107"/>
      <c r="Q38" s="107"/>
      <c r="R38" s="107"/>
      <c r="S38" s="107"/>
      <c r="T38" s="107"/>
      <c r="U38" s="107"/>
    </row>
    <row r="39" spans="1:21" ht="409.5">
      <c r="A39" s="176"/>
      <c r="B39" s="215"/>
      <c r="C39" s="9" t="s">
        <v>200</v>
      </c>
      <c r="D39" s="112">
        <v>9.2499999999999995E-3</v>
      </c>
      <c r="E39" s="104" t="s">
        <v>107</v>
      </c>
      <c r="F39" s="113">
        <v>16000</v>
      </c>
      <c r="G39" s="9" t="s">
        <v>201</v>
      </c>
      <c r="H39" s="102">
        <v>43101</v>
      </c>
      <c r="I39" s="104" t="s">
        <v>102</v>
      </c>
      <c r="J39" s="53">
        <v>0</v>
      </c>
      <c r="K39" s="53">
        <v>0</v>
      </c>
      <c r="L39" s="53">
        <v>0</v>
      </c>
      <c r="M39" s="113">
        <v>16000</v>
      </c>
      <c r="N39" s="42">
        <v>0</v>
      </c>
      <c r="O39" s="114" t="s">
        <v>548</v>
      </c>
      <c r="P39" s="107"/>
      <c r="Q39" s="107"/>
      <c r="R39" s="107"/>
      <c r="S39" s="107"/>
      <c r="T39" s="107"/>
      <c r="U39" s="107"/>
    </row>
    <row r="40" spans="1:21" ht="280.5">
      <c r="A40" s="176"/>
      <c r="B40" s="215"/>
      <c r="C40" s="9" t="s">
        <v>202</v>
      </c>
      <c r="D40" s="112">
        <v>9.2499999999999995E-3</v>
      </c>
      <c r="E40" s="104" t="s">
        <v>107</v>
      </c>
      <c r="F40" s="113">
        <v>95</v>
      </c>
      <c r="G40" s="9" t="s">
        <v>188</v>
      </c>
      <c r="H40" s="102">
        <v>43101</v>
      </c>
      <c r="I40" s="104" t="s">
        <v>102</v>
      </c>
      <c r="J40" s="53">
        <v>0</v>
      </c>
      <c r="K40" s="53">
        <v>0</v>
      </c>
      <c r="L40" s="53">
        <v>0</v>
      </c>
      <c r="M40" s="113">
        <v>95</v>
      </c>
      <c r="N40" s="42">
        <v>0.5428421052631579</v>
      </c>
      <c r="O40" s="114" t="s">
        <v>549</v>
      </c>
      <c r="P40" s="107"/>
      <c r="Q40" s="107"/>
      <c r="R40" s="107"/>
      <c r="S40" s="107"/>
      <c r="T40" s="107"/>
      <c r="U40" s="107"/>
    </row>
    <row r="41" spans="1:21" ht="173.25">
      <c r="A41" s="176"/>
      <c r="B41" s="215"/>
      <c r="C41" s="9" t="s">
        <v>203</v>
      </c>
      <c r="D41" s="112">
        <v>9.2499999999999995E-3</v>
      </c>
      <c r="E41" s="104" t="s">
        <v>107</v>
      </c>
      <c r="F41" s="113">
        <v>1300</v>
      </c>
      <c r="G41" s="9" t="s">
        <v>201</v>
      </c>
      <c r="H41" s="102">
        <v>43101</v>
      </c>
      <c r="I41" s="104" t="s">
        <v>102</v>
      </c>
      <c r="J41" s="53">
        <v>0</v>
      </c>
      <c r="K41" s="53">
        <v>0</v>
      </c>
      <c r="L41" s="53">
        <v>0</v>
      </c>
      <c r="M41" s="113">
        <v>1300</v>
      </c>
      <c r="N41" s="42">
        <v>0</v>
      </c>
      <c r="O41" s="114"/>
      <c r="P41" s="107"/>
      <c r="Q41" s="107"/>
      <c r="R41" s="107"/>
      <c r="S41" s="107"/>
      <c r="T41" s="107"/>
      <c r="U41" s="107"/>
    </row>
    <row r="42" spans="1:21" ht="255">
      <c r="A42" s="176"/>
      <c r="B42" s="215"/>
      <c r="C42" s="9" t="s">
        <v>204</v>
      </c>
      <c r="D42" s="112">
        <v>9.2499999999999995E-3</v>
      </c>
      <c r="E42" s="104" t="s">
        <v>107</v>
      </c>
      <c r="F42" s="113">
        <v>12</v>
      </c>
      <c r="G42" s="9" t="s">
        <v>205</v>
      </c>
      <c r="H42" s="102">
        <v>43101</v>
      </c>
      <c r="I42" s="104" t="s">
        <v>102</v>
      </c>
      <c r="J42" s="53">
        <v>0</v>
      </c>
      <c r="K42" s="53">
        <v>0</v>
      </c>
      <c r="L42" s="53">
        <v>0</v>
      </c>
      <c r="M42" s="113">
        <v>12</v>
      </c>
      <c r="N42" s="42">
        <v>0</v>
      </c>
      <c r="O42" s="114" t="s">
        <v>550</v>
      </c>
      <c r="P42" s="107"/>
      <c r="Q42" s="107"/>
      <c r="R42" s="107"/>
      <c r="S42" s="107"/>
      <c r="T42" s="107"/>
      <c r="U42" s="107"/>
    </row>
    <row r="43" spans="1:21" ht="280.5">
      <c r="A43" s="176"/>
      <c r="B43" s="215"/>
      <c r="C43" s="9" t="s">
        <v>206</v>
      </c>
      <c r="D43" s="112">
        <v>9.2499999999999995E-3</v>
      </c>
      <c r="E43" s="104" t="s">
        <v>107</v>
      </c>
      <c r="F43" s="113">
        <v>20000</v>
      </c>
      <c r="G43" s="9" t="s">
        <v>207</v>
      </c>
      <c r="H43" s="102">
        <v>43101</v>
      </c>
      <c r="I43" s="104" t="s">
        <v>102</v>
      </c>
      <c r="J43" s="53">
        <v>0</v>
      </c>
      <c r="K43" s="53">
        <v>0</v>
      </c>
      <c r="L43" s="53">
        <v>0</v>
      </c>
      <c r="M43" s="113">
        <v>20000</v>
      </c>
      <c r="N43" s="42">
        <v>0</v>
      </c>
      <c r="O43" s="114" t="s">
        <v>551</v>
      </c>
      <c r="P43" s="107"/>
      <c r="Q43" s="107"/>
      <c r="R43" s="107"/>
      <c r="S43" s="107"/>
      <c r="T43" s="107"/>
      <c r="U43" s="107"/>
    </row>
    <row r="44" spans="1:21" ht="267.75">
      <c r="A44" s="176"/>
      <c r="B44" s="215"/>
      <c r="C44" s="9" t="s">
        <v>208</v>
      </c>
      <c r="D44" s="112">
        <v>9.2499999999999995E-3</v>
      </c>
      <c r="E44" s="104" t="s">
        <v>107</v>
      </c>
      <c r="F44" s="113">
        <v>20000</v>
      </c>
      <c r="G44" s="9" t="s">
        <v>207</v>
      </c>
      <c r="H44" s="102">
        <v>43101</v>
      </c>
      <c r="I44" s="104" t="s">
        <v>102</v>
      </c>
      <c r="J44" s="53">
        <v>0</v>
      </c>
      <c r="K44" s="53">
        <v>0</v>
      </c>
      <c r="L44" s="53">
        <v>0</v>
      </c>
      <c r="M44" s="113">
        <v>20000</v>
      </c>
      <c r="N44" s="42">
        <v>0</v>
      </c>
      <c r="O44" s="114" t="s">
        <v>552</v>
      </c>
      <c r="P44" s="107"/>
      <c r="Q44" s="107"/>
      <c r="R44" s="107"/>
      <c r="S44" s="107"/>
      <c r="T44" s="107"/>
      <c r="U44" s="107"/>
    </row>
    <row r="45" spans="1:21" ht="409.5">
      <c r="A45" s="176"/>
      <c r="B45" s="215"/>
      <c r="C45" s="9" t="s">
        <v>209</v>
      </c>
      <c r="D45" s="112">
        <v>9.2499999999999995E-3</v>
      </c>
      <c r="E45" s="104" t="s">
        <v>107</v>
      </c>
      <c r="F45" s="113">
        <v>100</v>
      </c>
      <c r="G45" s="9" t="s">
        <v>188</v>
      </c>
      <c r="H45" s="102">
        <v>43101</v>
      </c>
      <c r="I45" s="104" t="s">
        <v>102</v>
      </c>
      <c r="J45" s="53">
        <v>0</v>
      </c>
      <c r="K45" s="53">
        <v>0</v>
      </c>
      <c r="L45" s="53">
        <v>0</v>
      </c>
      <c r="M45" s="113">
        <v>100</v>
      </c>
      <c r="N45" s="42">
        <v>5.7000000000000002E-2</v>
      </c>
      <c r="O45" s="114" t="s">
        <v>553</v>
      </c>
      <c r="P45" s="107"/>
      <c r="Q45" s="107"/>
      <c r="R45" s="107"/>
      <c r="S45" s="107"/>
      <c r="T45" s="107"/>
      <c r="U45" s="107"/>
    </row>
    <row r="46" spans="1:21" ht="78.75">
      <c r="A46" s="176"/>
      <c r="B46" s="215"/>
      <c r="C46" s="9" t="s">
        <v>210</v>
      </c>
      <c r="D46" s="112">
        <v>9.2499999999999995E-3</v>
      </c>
      <c r="E46" s="104" t="s">
        <v>107</v>
      </c>
      <c r="F46" s="113">
        <v>590</v>
      </c>
      <c r="G46" s="9" t="s">
        <v>184</v>
      </c>
      <c r="H46" s="102">
        <v>43101</v>
      </c>
      <c r="I46" s="104" t="s">
        <v>102</v>
      </c>
      <c r="J46" s="53">
        <v>0</v>
      </c>
      <c r="K46" s="53">
        <v>0</v>
      </c>
      <c r="L46" s="53">
        <v>0</v>
      </c>
      <c r="M46" s="113">
        <v>590</v>
      </c>
      <c r="N46" s="42">
        <v>0.13220338983050847</v>
      </c>
      <c r="O46" s="114" t="s">
        <v>554</v>
      </c>
      <c r="P46" s="107"/>
      <c r="Q46" s="107"/>
      <c r="R46" s="107"/>
      <c r="S46" s="107"/>
      <c r="T46" s="107"/>
      <c r="U46" s="107"/>
    </row>
    <row r="47" spans="1:21" ht="409.5">
      <c r="A47" s="176"/>
      <c r="B47" s="215"/>
      <c r="C47" s="9" t="s">
        <v>211</v>
      </c>
      <c r="D47" s="112">
        <v>9.2499999999999995E-3</v>
      </c>
      <c r="E47" s="104" t="s">
        <v>107</v>
      </c>
      <c r="F47" s="113">
        <v>12</v>
      </c>
      <c r="G47" s="9" t="s">
        <v>205</v>
      </c>
      <c r="H47" s="102">
        <v>43101</v>
      </c>
      <c r="I47" s="104" t="s">
        <v>102</v>
      </c>
      <c r="J47" s="53">
        <v>0</v>
      </c>
      <c r="K47" s="53">
        <v>0</v>
      </c>
      <c r="L47" s="53">
        <v>0</v>
      </c>
      <c r="M47" s="113">
        <v>12</v>
      </c>
      <c r="N47" s="42">
        <v>0</v>
      </c>
      <c r="O47" s="114" t="s">
        <v>555</v>
      </c>
      <c r="P47" s="107"/>
      <c r="Q47" s="107"/>
      <c r="R47" s="107"/>
      <c r="S47" s="107"/>
      <c r="T47" s="107"/>
      <c r="U47" s="107"/>
    </row>
    <row r="48" spans="1:21" ht="126">
      <c r="A48" s="176"/>
      <c r="B48" s="215"/>
      <c r="C48" s="9" t="s">
        <v>212</v>
      </c>
      <c r="D48" s="112">
        <v>9.2499999999999995E-3</v>
      </c>
      <c r="E48" s="104" t="s">
        <v>107</v>
      </c>
      <c r="F48" s="113">
        <v>22824</v>
      </c>
      <c r="G48" s="9" t="s">
        <v>18</v>
      </c>
      <c r="H48" s="102">
        <v>43101</v>
      </c>
      <c r="I48" s="104" t="s">
        <v>102</v>
      </c>
      <c r="J48" s="53">
        <v>0</v>
      </c>
      <c r="K48" s="53">
        <v>0</v>
      </c>
      <c r="L48" s="53">
        <v>0</v>
      </c>
      <c r="M48" s="113">
        <v>22824</v>
      </c>
      <c r="N48" s="42">
        <v>0</v>
      </c>
      <c r="O48" s="114"/>
      <c r="P48" s="107"/>
      <c r="Q48" s="107"/>
      <c r="R48" s="107"/>
      <c r="S48" s="107"/>
      <c r="T48" s="107"/>
      <c r="U48" s="107"/>
    </row>
    <row r="49" spans="1:21" ht="267.75">
      <c r="A49" s="176"/>
      <c r="B49" s="215"/>
      <c r="C49" s="9" t="s">
        <v>213</v>
      </c>
      <c r="D49" s="112">
        <v>9.2499999999999995E-3</v>
      </c>
      <c r="E49" s="104" t="s">
        <v>107</v>
      </c>
      <c r="F49" s="113">
        <v>20</v>
      </c>
      <c r="G49" s="9" t="s">
        <v>207</v>
      </c>
      <c r="H49" s="102">
        <v>43101</v>
      </c>
      <c r="I49" s="104" t="s">
        <v>102</v>
      </c>
      <c r="J49" s="53">
        <v>0</v>
      </c>
      <c r="K49" s="53">
        <v>0</v>
      </c>
      <c r="L49" s="53">
        <v>0</v>
      </c>
      <c r="M49" s="113">
        <v>20</v>
      </c>
      <c r="N49" s="42">
        <v>0.2</v>
      </c>
      <c r="O49" s="114" t="s">
        <v>556</v>
      </c>
      <c r="P49" s="107"/>
      <c r="Q49" s="107"/>
      <c r="R49" s="107"/>
      <c r="S49" s="107"/>
      <c r="T49" s="107"/>
      <c r="U49" s="107"/>
    </row>
    <row r="50" spans="1:21" ht="220.5">
      <c r="A50" s="176"/>
      <c r="B50" s="215"/>
      <c r="C50" s="9" t="s">
        <v>214</v>
      </c>
      <c r="D50" s="112">
        <v>9.2499999999999995E-3</v>
      </c>
      <c r="E50" s="104" t="s">
        <v>107</v>
      </c>
      <c r="F50" s="113">
        <v>20</v>
      </c>
      <c r="G50" s="9" t="s">
        <v>207</v>
      </c>
      <c r="H50" s="102">
        <v>43101</v>
      </c>
      <c r="I50" s="104" t="s">
        <v>102</v>
      </c>
      <c r="J50" s="53">
        <v>0</v>
      </c>
      <c r="K50" s="53">
        <v>0</v>
      </c>
      <c r="L50" s="53">
        <v>0</v>
      </c>
      <c r="M50" s="113">
        <v>20</v>
      </c>
      <c r="N50" s="42">
        <v>0</v>
      </c>
      <c r="O50" s="114" t="s">
        <v>557</v>
      </c>
      <c r="P50" s="107"/>
      <c r="Q50" s="107"/>
      <c r="R50" s="107"/>
      <c r="S50" s="107"/>
      <c r="T50" s="107"/>
      <c r="U50" s="107"/>
    </row>
    <row r="51" spans="1:21" ht="204.75">
      <c r="A51" s="176"/>
      <c r="B51" s="215"/>
      <c r="C51" s="9" t="s">
        <v>215</v>
      </c>
      <c r="D51" s="112">
        <v>9.2499999999999995E-3</v>
      </c>
      <c r="E51" s="104" t="s">
        <v>107</v>
      </c>
      <c r="F51" s="113">
        <v>95</v>
      </c>
      <c r="G51" s="9" t="s">
        <v>207</v>
      </c>
      <c r="H51" s="102">
        <v>43101</v>
      </c>
      <c r="I51" s="104" t="s">
        <v>102</v>
      </c>
      <c r="J51" s="53">
        <v>0</v>
      </c>
      <c r="K51" s="53">
        <v>0</v>
      </c>
      <c r="L51" s="53">
        <v>0</v>
      </c>
      <c r="M51" s="113">
        <v>95</v>
      </c>
      <c r="N51" s="42">
        <v>0.38947368421052631</v>
      </c>
      <c r="O51" s="114" t="s">
        <v>558</v>
      </c>
      <c r="P51" s="107"/>
      <c r="Q51" s="107"/>
      <c r="R51" s="107"/>
      <c r="S51" s="107"/>
      <c r="T51" s="107"/>
      <c r="U51" s="107"/>
    </row>
    <row r="52" spans="1:21" ht="409.5">
      <c r="A52" s="176"/>
      <c r="B52" s="215"/>
      <c r="C52" s="9" t="s">
        <v>216</v>
      </c>
      <c r="D52" s="112">
        <v>9.2499999999999995E-3</v>
      </c>
      <c r="E52" s="104" t="s">
        <v>107</v>
      </c>
      <c r="F52" s="113">
        <v>60</v>
      </c>
      <c r="G52" s="9" t="s">
        <v>205</v>
      </c>
      <c r="H52" s="102">
        <v>43101</v>
      </c>
      <c r="I52" s="104" t="s">
        <v>102</v>
      </c>
      <c r="J52" s="53">
        <v>0</v>
      </c>
      <c r="K52" s="53">
        <v>0</v>
      </c>
      <c r="L52" s="53">
        <v>0</v>
      </c>
      <c r="M52" s="113">
        <v>60</v>
      </c>
      <c r="N52" s="42">
        <v>0.25</v>
      </c>
      <c r="O52" s="114" t="s">
        <v>559</v>
      </c>
      <c r="P52" s="107"/>
      <c r="Q52" s="107"/>
      <c r="R52" s="107"/>
      <c r="S52" s="107"/>
      <c r="T52" s="107"/>
      <c r="U52" s="107"/>
    </row>
    <row r="53" spans="1:21" ht="78.75">
      <c r="A53" s="176"/>
      <c r="B53" s="215"/>
      <c r="C53" s="9" t="s">
        <v>217</v>
      </c>
      <c r="D53" s="112">
        <v>9.2499999999999995E-3</v>
      </c>
      <c r="E53" s="104" t="s">
        <v>107</v>
      </c>
      <c r="F53" s="113">
        <v>1</v>
      </c>
      <c r="G53" s="9" t="s">
        <v>218</v>
      </c>
      <c r="H53" s="102">
        <v>43101</v>
      </c>
      <c r="I53" s="104" t="s">
        <v>102</v>
      </c>
      <c r="J53" s="53">
        <v>0</v>
      </c>
      <c r="K53" s="53">
        <v>0</v>
      </c>
      <c r="L53" s="53">
        <v>0</v>
      </c>
      <c r="M53" s="113">
        <v>1</v>
      </c>
      <c r="N53" s="42">
        <v>0</v>
      </c>
      <c r="O53" s="114" t="s">
        <v>560</v>
      </c>
      <c r="P53" s="107"/>
      <c r="Q53" s="107"/>
      <c r="R53" s="107"/>
      <c r="S53" s="107"/>
      <c r="T53" s="107"/>
      <c r="U53" s="107"/>
    </row>
    <row r="54" spans="1:21" ht="191.25">
      <c r="A54" s="176"/>
      <c r="B54" s="215"/>
      <c r="C54" s="9" t="s">
        <v>219</v>
      </c>
      <c r="D54" s="112">
        <v>9.2499999999999995E-3</v>
      </c>
      <c r="E54" s="104" t="s">
        <v>107</v>
      </c>
      <c r="F54" s="113">
        <v>3948</v>
      </c>
      <c r="G54" s="9" t="s">
        <v>220</v>
      </c>
      <c r="H54" s="102">
        <v>43101</v>
      </c>
      <c r="I54" s="104" t="s">
        <v>102</v>
      </c>
      <c r="J54" s="53">
        <v>0</v>
      </c>
      <c r="K54" s="53">
        <v>0</v>
      </c>
      <c r="L54" s="53">
        <v>0</v>
      </c>
      <c r="M54" s="113">
        <v>3948</v>
      </c>
      <c r="N54" s="42">
        <v>6.5856129685916923E-3</v>
      </c>
      <c r="O54" s="114" t="s">
        <v>561</v>
      </c>
      <c r="P54" s="107"/>
      <c r="Q54" s="107"/>
      <c r="R54" s="107"/>
      <c r="S54" s="107"/>
      <c r="T54" s="107"/>
      <c r="U54" s="107"/>
    </row>
    <row r="55" spans="1:21" ht="153">
      <c r="A55" s="176"/>
      <c r="B55" s="215"/>
      <c r="C55" s="9" t="s">
        <v>221</v>
      </c>
      <c r="D55" s="112">
        <v>9.2499999999999995E-3</v>
      </c>
      <c r="E55" s="104" t="s">
        <v>107</v>
      </c>
      <c r="F55" s="113">
        <v>590</v>
      </c>
      <c r="G55" s="9" t="s">
        <v>222</v>
      </c>
      <c r="H55" s="102">
        <v>43101</v>
      </c>
      <c r="I55" s="104" t="s">
        <v>102</v>
      </c>
      <c r="J55" s="53">
        <v>0</v>
      </c>
      <c r="K55" s="53">
        <v>0</v>
      </c>
      <c r="L55" s="53">
        <v>0</v>
      </c>
      <c r="M55" s="113">
        <v>590</v>
      </c>
      <c r="N55" s="42">
        <v>0.67796610169491522</v>
      </c>
      <c r="O55" s="114" t="s">
        <v>562</v>
      </c>
      <c r="P55" s="107"/>
      <c r="Q55" s="107"/>
      <c r="R55" s="107"/>
      <c r="S55" s="107"/>
      <c r="T55" s="107"/>
      <c r="U55" s="107"/>
    </row>
    <row r="56" spans="1:21" ht="76.5">
      <c r="A56" s="176"/>
      <c r="B56" s="215"/>
      <c r="C56" s="9" t="s">
        <v>223</v>
      </c>
      <c r="D56" s="112">
        <v>9.2499999999999995E-3</v>
      </c>
      <c r="E56" s="104" t="s">
        <v>107</v>
      </c>
      <c r="F56" s="113">
        <v>20000</v>
      </c>
      <c r="G56" s="9" t="s">
        <v>224</v>
      </c>
      <c r="H56" s="102">
        <v>43101</v>
      </c>
      <c r="I56" s="104" t="s">
        <v>102</v>
      </c>
      <c r="J56" s="53">
        <v>0</v>
      </c>
      <c r="K56" s="53">
        <v>0</v>
      </c>
      <c r="L56" s="53">
        <v>0</v>
      </c>
      <c r="M56" s="113">
        <v>20000</v>
      </c>
      <c r="N56" s="42">
        <v>0.11685</v>
      </c>
      <c r="O56" s="114" t="s">
        <v>563</v>
      </c>
      <c r="P56" s="107"/>
      <c r="Q56" s="107"/>
      <c r="R56" s="107"/>
      <c r="S56" s="107"/>
      <c r="T56" s="107"/>
      <c r="U56" s="107"/>
    </row>
    <row r="57" spans="1:21" ht="216.75">
      <c r="A57" s="176"/>
      <c r="B57" s="215"/>
      <c r="C57" s="9" t="s">
        <v>225</v>
      </c>
      <c r="D57" s="112">
        <v>9.2499999999999995E-3</v>
      </c>
      <c r="E57" s="104" t="s">
        <v>107</v>
      </c>
      <c r="F57" s="113">
        <v>10</v>
      </c>
      <c r="G57" s="9" t="s">
        <v>226</v>
      </c>
      <c r="H57" s="102">
        <v>43101</v>
      </c>
      <c r="I57" s="104" t="s">
        <v>102</v>
      </c>
      <c r="J57" s="53">
        <v>0</v>
      </c>
      <c r="K57" s="53">
        <v>0</v>
      </c>
      <c r="L57" s="53">
        <v>0</v>
      </c>
      <c r="M57" s="113">
        <v>10</v>
      </c>
      <c r="N57" s="42">
        <v>0</v>
      </c>
      <c r="O57" s="114" t="s">
        <v>564</v>
      </c>
      <c r="P57" s="107"/>
      <c r="Q57" s="107"/>
      <c r="R57" s="107"/>
      <c r="S57" s="107"/>
      <c r="T57" s="107"/>
      <c r="U57" s="107"/>
    </row>
    <row r="58" spans="1:21" ht="229.5">
      <c r="A58" s="176"/>
      <c r="B58" s="215"/>
      <c r="C58" s="9" t="s">
        <v>227</v>
      </c>
      <c r="D58" s="112">
        <v>9.2499999999999995E-3</v>
      </c>
      <c r="E58" s="104" t="s">
        <v>107</v>
      </c>
      <c r="F58" s="113">
        <v>3944</v>
      </c>
      <c r="G58" s="9" t="s">
        <v>228</v>
      </c>
      <c r="H58" s="102">
        <v>43101</v>
      </c>
      <c r="I58" s="104" t="s">
        <v>102</v>
      </c>
      <c r="J58" s="53">
        <v>0</v>
      </c>
      <c r="K58" s="53">
        <v>0</v>
      </c>
      <c r="L58" s="53">
        <v>0</v>
      </c>
      <c r="M58" s="113">
        <v>3944</v>
      </c>
      <c r="N58" s="42">
        <v>0</v>
      </c>
      <c r="O58" s="114" t="s">
        <v>565</v>
      </c>
      <c r="P58" s="107"/>
      <c r="Q58" s="107"/>
      <c r="R58" s="107"/>
      <c r="S58" s="107"/>
      <c r="T58" s="107"/>
      <c r="U58" s="107"/>
    </row>
    <row r="59" spans="1:21" ht="255">
      <c r="A59" s="176"/>
      <c r="B59" s="215"/>
      <c r="C59" s="9" t="s">
        <v>229</v>
      </c>
      <c r="D59" s="112">
        <v>9.2499999999999995E-3</v>
      </c>
      <c r="E59" s="104" t="s">
        <v>107</v>
      </c>
      <c r="F59" s="113">
        <v>5</v>
      </c>
      <c r="G59" s="9" t="s">
        <v>230</v>
      </c>
      <c r="H59" s="102">
        <v>43101</v>
      </c>
      <c r="I59" s="104" t="s">
        <v>102</v>
      </c>
      <c r="J59" s="53">
        <v>0</v>
      </c>
      <c r="K59" s="53">
        <v>0</v>
      </c>
      <c r="L59" s="53">
        <v>0</v>
      </c>
      <c r="M59" s="113">
        <v>5</v>
      </c>
      <c r="N59" s="42">
        <v>0</v>
      </c>
      <c r="O59" s="114" t="s">
        <v>566</v>
      </c>
      <c r="P59" s="107"/>
      <c r="Q59" s="107"/>
      <c r="R59" s="107"/>
      <c r="S59" s="107"/>
      <c r="T59" s="107"/>
      <c r="U59" s="107"/>
    </row>
    <row r="60" spans="1:21" ht="102">
      <c r="A60" s="176"/>
      <c r="B60" s="215"/>
      <c r="C60" s="9" t="s">
        <v>231</v>
      </c>
      <c r="D60" s="112">
        <v>9.2499999999999995E-3</v>
      </c>
      <c r="E60" s="104" t="s">
        <v>107</v>
      </c>
      <c r="F60" s="113">
        <v>16574</v>
      </c>
      <c r="G60" s="9" t="s">
        <v>232</v>
      </c>
      <c r="H60" s="102">
        <v>43101</v>
      </c>
      <c r="I60" s="104" t="s">
        <v>102</v>
      </c>
      <c r="J60" s="53">
        <v>0</v>
      </c>
      <c r="K60" s="53">
        <v>0</v>
      </c>
      <c r="L60" s="53">
        <v>0</v>
      </c>
      <c r="M60" s="113">
        <v>16574</v>
      </c>
      <c r="N60" s="42">
        <v>0.33335344515506216</v>
      </c>
      <c r="O60" s="114" t="s">
        <v>567</v>
      </c>
      <c r="P60" s="107"/>
      <c r="Q60" s="107"/>
      <c r="R60" s="107"/>
      <c r="S60" s="107"/>
      <c r="T60" s="107"/>
      <c r="U60" s="107"/>
    </row>
    <row r="61" spans="1:21" ht="178.5">
      <c r="A61" s="176"/>
      <c r="B61" s="215"/>
      <c r="C61" s="9" t="s">
        <v>233</v>
      </c>
      <c r="D61" s="112">
        <v>9.2499999999999995E-3</v>
      </c>
      <c r="E61" s="104" t="s">
        <v>107</v>
      </c>
      <c r="F61" s="113">
        <v>500</v>
      </c>
      <c r="G61" s="9" t="s">
        <v>234</v>
      </c>
      <c r="H61" s="102">
        <v>43101</v>
      </c>
      <c r="I61" s="104" t="s">
        <v>102</v>
      </c>
      <c r="J61" s="53">
        <v>0</v>
      </c>
      <c r="K61" s="53">
        <v>0</v>
      </c>
      <c r="L61" s="53">
        <v>0</v>
      </c>
      <c r="M61" s="113">
        <v>500</v>
      </c>
      <c r="N61" s="42">
        <v>0</v>
      </c>
      <c r="O61" s="114" t="s">
        <v>568</v>
      </c>
      <c r="P61" s="107"/>
      <c r="Q61" s="107"/>
      <c r="R61" s="107"/>
      <c r="S61" s="107"/>
      <c r="T61" s="107"/>
      <c r="U61" s="107"/>
    </row>
    <row r="62" spans="1:21" ht="140.25">
      <c r="A62" s="176"/>
      <c r="B62" s="215"/>
      <c r="C62" s="9" t="s">
        <v>235</v>
      </c>
      <c r="D62" s="112">
        <v>9.2499999999999995E-3</v>
      </c>
      <c r="E62" s="104" t="s">
        <v>107</v>
      </c>
      <c r="F62" s="113">
        <v>350</v>
      </c>
      <c r="G62" s="9" t="s">
        <v>236</v>
      </c>
      <c r="H62" s="102">
        <v>43101</v>
      </c>
      <c r="I62" s="104" t="s">
        <v>102</v>
      </c>
      <c r="J62" s="53">
        <v>0</v>
      </c>
      <c r="K62" s="53">
        <v>0</v>
      </c>
      <c r="L62" s="53">
        <v>0</v>
      </c>
      <c r="M62" s="113">
        <v>350</v>
      </c>
      <c r="N62" s="42">
        <v>0</v>
      </c>
      <c r="O62" s="114" t="s">
        <v>569</v>
      </c>
      <c r="P62" s="107"/>
      <c r="Q62" s="107"/>
      <c r="R62" s="107"/>
      <c r="S62" s="107"/>
      <c r="T62" s="107"/>
      <c r="U62" s="107"/>
    </row>
    <row r="63" spans="1:21" ht="126">
      <c r="A63" s="176"/>
      <c r="B63" s="215"/>
      <c r="C63" s="9" t="s">
        <v>237</v>
      </c>
      <c r="D63" s="112">
        <v>9.2499999999999995E-3</v>
      </c>
      <c r="E63" s="104" t="s">
        <v>107</v>
      </c>
      <c r="F63" s="113">
        <v>2805</v>
      </c>
      <c r="G63" s="9" t="s">
        <v>237</v>
      </c>
      <c r="H63" s="102">
        <v>43101</v>
      </c>
      <c r="I63" s="104" t="s">
        <v>102</v>
      </c>
      <c r="J63" s="53">
        <v>0</v>
      </c>
      <c r="K63" s="53">
        <v>0</v>
      </c>
      <c r="L63" s="53">
        <v>0</v>
      </c>
      <c r="M63" s="113">
        <v>2805</v>
      </c>
      <c r="N63" s="42">
        <v>1.1023172905525846</v>
      </c>
      <c r="O63" s="114" t="s">
        <v>570</v>
      </c>
      <c r="P63" s="107"/>
      <c r="Q63" s="107"/>
      <c r="R63" s="107"/>
      <c r="S63" s="107"/>
      <c r="T63" s="107"/>
      <c r="U63" s="107"/>
    </row>
    <row r="64" spans="1:21" ht="76.5">
      <c r="A64" s="176"/>
      <c r="B64" s="215"/>
      <c r="C64" s="9" t="s">
        <v>238</v>
      </c>
      <c r="D64" s="112">
        <v>9.2499999999999995E-3</v>
      </c>
      <c r="E64" s="104" t="s">
        <v>107</v>
      </c>
      <c r="F64" s="113">
        <v>78417</v>
      </c>
      <c r="G64" s="9" t="s">
        <v>239</v>
      </c>
      <c r="H64" s="102">
        <v>43101</v>
      </c>
      <c r="I64" s="104" t="s">
        <v>102</v>
      </c>
      <c r="J64" s="53">
        <v>0</v>
      </c>
      <c r="K64" s="53">
        <v>0</v>
      </c>
      <c r="L64" s="53">
        <v>0</v>
      </c>
      <c r="M64" s="113">
        <v>78417</v>
      </c>
      <c r="N64" s="42">
        <v>0.8399454199982147</v>
      </c>
      <c r="O64" s="114" t="s">
        <v>571</v>
      </c>
      <c r="P64" s="107"/>
      <c r="Q64" s="107"/>
      <c r="R64" s="107"/>
      <c r="S64" s="107"/>
      <c r="T64" s="107"/>
      <c r="U64" s="107"/>
    </row>
    <row r="65" spans="1:22" ht="78.75">
      <c r="A65" s="176"/>
      <c r="B65" s="215"/>
      <c r="C65" s="9" t="s">
        <v>240</v>
      </c>
      <c r="D65" s="112">
        <v>9.2499999999999995E-3</v>
      </c>
      <c r="E65" s="104" t="s">
        <v>107</v>
      </c>
      <c r="F65" s="113">
        <v>6422</v>
      </c>
      <c r="G65" s="9" t="s">
        <v>241</v>
      </c>
      <c r="H65" s="102">
        <v>43101</v>
      </c>
      <c r="I65" s="104" t="s">
        <v>102</v>
      </c>
      <c r="J65" s="53">
        <v>0</v>
      </c>
      <c r="K65" s="53">
        <v>0</v>
      </c>
      <c r="L65" s="53">
        <v>0</v>
      </c>
      <c r="M65" s="113">
        <v>6422</v>
      </c>
      <c r="N65" s="42">
        <v>0.10541887262535035</v>
      </c>
      <c r="O65" s="114" t="s">
        <v>572</v>
      </c>
      <c r="P65" s="107"/>
      <c r="Q65" s="107"/>
      <c r="R65" s="107"/>
      <c r="S65" s="107"/>
      <c r="T65" s="107"/>
      <c r="U65" s="107"/>
    </row>
    <row r="66" spans="1:22" ht="110.25">
      <c r="A66" s="176"/>
      <c r="B66" s="215"/>
      <c r="C66" s="9" t="s">
        <v>242</v>
      </c>
      <c r="D66" s="112">
        <v>9.2499999999999995E-3</v>
      </c>
      <c r="E66" s="104" t="s">
        <v>107</v>
      </c>
      <c r="F66" s="113">
        <v>1</v>
      </c>
      <c r="G66" s="9" t="s">
        <v>243</v>
      </c>
      <c r="H66" s="102">
        <v>43101</v>
      </c>
      <c r="I66" s="104" t="s">
        <v>102</v>
      </c>
      <c r="J66" s="53">
        <v>0</v>
      </c>
      <c r="K66" s="53">
        <v>0</v>
      </c>
      <c r="L66" s="53">
        <v>0</v>
      </c>
      <c r="M66" s="113">
        <v>1</v>
      </c>
      <c r="N66" s="42">
        <v>0</v>
      </c>
      <c r="O66" s="114" t="s">
        <v>573</v>
      </c>
      <c r="P66" s="107"/>
      <c r="Q66" s="107"/>
      <c r="R66" s="107"/>
      <c r="S66" s="107"/>
      <c r="T66" s="107"/>
      <c r="U66" s="107"/>
    </row>
    <row r="67" spans="1:22" ht="157.5">
      <c r="A67" s="176"/>
      <c r="B67" s="215"/>
      <c r="C67" s="9" t="s">
        <v>244</v>
      </c>
      <c r="D67" s="112">
        <v>9.2499999999999995E-3</v>
      </c>
      <c r="E67" s="104" t="s">
        <v>107</v>
      </c>
      <c r="F67" s="113">
        <v>2</v>
      </c>
      <c r="G67" s="9" t="s">
        <v>245</v>
      </c>
      <c r="H67" s="102">
        <v>43101</v>
      </c>
      <c r="I67" s="104" t="s">
        <v>102</v>
      </c>
      <c r="J67" s="53">
        <v>0</v>
      </c>
      <c r="K67" s="53">
        <v>0</v>
      </c>
      <c r="L67" s="53">
        <v>0</v>
      </c>
      <c r="M67" s="113">
        <v>2</v>
      </c>
      <c r="N67" s="42">
        <v>0</v>
      </c>
      <c r="O67" s="114"/>
      <c r="P67" s="107"/>
      <c r="Q67" s="107"/>
      <c r="R67" s="107"/>
      <c r="S67" s="107"/>
      <c r="T67" s="107"/>
      <c r="U67" s="107"/>
    </row>
    <row r="68" spans="1:22" ht="102">
      <c r="A68" s="176"/>
      <c r="B68" s="215"/>
      <c r="C68" s="9" t="s">
        <v>246</v>
      </c>
      <c r="D68" s="112">
        <v>9.2499999999999995E-3</v>
      </c>
      <c r="E68" s="104" t="s">
        <v>107</v>
      </c>
      <c r="F68" s="113">
        <v>20</v>
      </c>
      <c r="G68" s="9" t="s">
        <v>246</v>
      </c>
      <c r="H68" s="102">
        <v>43101</v>
      </c>
      <c r="I68" s="104" t="s">
        <v>102</v>
      </c>
      <c r="J68" s="53">
        <v>0</v>
      </c>
      <c r="K68" s="53">
        <v>0</v>
      </c>
      <c r="L68" s="53">
        <v>0</v>
      </c>
      <c r="M68" s="113">
        <v>20</v>
      </c>
      <c r="N68" s="42">
        <v>0</v>
      </c>
      <c r="O68" s="114" t="s">
        <v>574</v>
      </c>
      <c r="P68" s="107"/>
      <c r="Q68" s="107"/>
      <c r="R68" s="107"/>
      <c r="S68" s="107"/>
      <c r="T68" s="107"/>
      <c r="U68" s="107"/>
    </row>
    <row r="69" spans="1:22" ht="283.5">
      <c r="A69" s="176"/>
      <c r="B69" s="215"/>
      <c r="C69" s="9" t="s">
        <v>247</v>
      </c>
      <c r="D69" s="112">
        <v>9.2499999999999995E-3</v>
      </c>
      <c r="E69" s="104" t="s">
        <v>101</v>
      </c>
      <c r="F69" s="112">
        <v>1</v>
      </c>
      <c r="G69" s="9" t="s">
        <v>247</v>
      </c>
      <c r="H69" s="102">
        <v>43101</v>
      </c>
      <c r="I69" s="104" t="s">
        <v>102</v>
      </c>
      <c r="J69" s="53">
        <v>0</v>
      </c>
      <c r="K69" s="53">
        <v>0</v>
      </c>
      <c r="L69" s="53">
        <v>0</v>
      </c>
      <c r="M69" s="116">
        <v>1</v>
      </c>
      <c r="N69" s="42">
        <v>0.9365</v>
      </c>
      <c r="O69" s="114" t="s">
        <v>575</v>
      </c>
      <c r="P69" s="107"/>
      <c r="Q69" s="107"/>
      <c r="R69" s="107"/>
      <c r="S69" s="107"/>
      <c r="T69" s="107"/>
      <c r="U69" s="107"/>
    </row>
    <row r="70" spans="1:22" ht="89.25">
      <c r="A70" s="176"/>
      <c r="B70" s="215"/>
      <c r="C70" s="9" t="s">
        <v>248</v>
      </c>
      <c r="D70" s="112">
        <v>9.2499999999999995E-3</v>
      </c>
      <c r="E70" s="104" t="s">
        <v>107</v>
      </c>
      <c r="F70" s="113">
        <v>12855</v>
      </c>
      <c r="G70" s="9" t="s">
        <v>249</v>
      </c>
      <c r="H70" s="102">
        <v>43101</v>
      </c>
      <c r="I70" s="104" t="s">
        <v>102</v>
      </c>
      <c r="J70" s="53">
        <v>0</v>
      </c>
      <c r="K70" s="53">
        <v>0</v>
      </c>
      <c r="L70" s="53">
        <v>0</v>
      </c>
      <c r="M70" s="113">
        <v>12855</v>
      </c>
      <c r="N70" s="42">
        <v>0.24644107351225203</v>
      </c>
      <c r="O70" s="114" t="s">
        <v>576</v>
      </c>
      <c r="P70" s="107"/>
      <c r="Q70" s="107"/>
      <c r="R70" s="107"/>
      <c r="S70" s="107"/>
      <c r="T70" s="107"/>
      <c r="U70" s="107"/>
    </row>
    <row r="71" spans="1:22" ht="409.5">
      <c r="A71" s="176"/>
      <c r="B71" s="215"/>
      <c r="C71" s="9" t="s">
        <v>250</v>
      </c>
      <c r="D71" s="112">
        <v>9.2499999999999995E-3</v>
      </c>
      <c r="E71" s="104" t="s">
        <v>107</v>
      </c>
      <c r="F71" s="113">
        <v>95</v>
      </c>
      <c r="G71" s="9" t="s">
        <v>251</v>
      </c>
      <c r="H71" s="102">
        <v>43101</v>
      </c>
      <c r="I71" s="104" t="s">
        <v>102</v>
      </c>
      <c r="J71" s="53">
        <v>0</v>
      </c>
      <c r="K71" s="53">
        <v>0</v>
      </c>
      <c r="L71" s="53">
        <v>0</v>
      </c>
      <c r="M71" s="113">
        <v>95</v>
      </c>
      <c r="N71" s="42">
        <v>0.2</v>
      </c>
      <c r="O71" s="114" t="s">
        <v>577</v>
      </c>
      <c r="P71" s="107"/>
      <c r="Q71" s="107"/>
      <c r="R71" s="107"/>
      <c r="S71" s="107"/>
      <c r="T71" s="107"/>
      <c r="U71" s="107"/>
    </row>
    <row r="72" spans="1:22" ht="409.5">
      <c r="A72" s="176"/>
      <c r="B72" s="215"/>
      <c r="C72" s="9" t="s">
        <v>252</v>
      </c>
      <c r="D72" s="112">
        <v>9.2499999999999995E-3</v>
      </c>
      <c r="E72" s="104" t="s">
        <v>107</v>
      </c>
      <c r="F72" s="113">
        <v>100</v>
      </c>
      <c r="G72" s="9" t="s">
        <v>253</v>
      </c>
      <c r="H72" s="102">
        <v>43101</v>
      </c>
      <c r="I72" s="104" t="s">
        <v>102</v>
      </c>
      <c r="J72" s="53">
        <v>0</v>
      </c>
      <c r="K72" s="53">
        <v>0</v>
      </c>
      <c r="L72" s="53">
        <v>0</v>
      </c>
      <c r="M72" s="113">
        <v>100</v>
      </c>
      <c r="N72" s="42">
        <v>0.25</v>
      </c>
      <c r="O72" s="114" t="s">
        <v>578</v>
      </c>
      <c r="P72" s="107"/>
      <c r="Q72" s="107"/>
      <c r="R72" s="107"/>
      <c r="S72" s="107"/>
      <c r="T72" s="107"/>
      <c r="U72" s="107"/>
    </row>
    <row r="73" spans="1:22" ht="189">
      <c r="A73" s="176"/>
      <c r="B73" s="215"/>
      <c r="C73" s="9" t="s">
        <v>254</v>
      </c>
      <c r="D73" s="112">
        <v>9.2499999999999995E-3</v>
      </c>
      <c r="E73" s="104" t="s">
        <v>107</v>
      </c>
      <c r="F73" s="113">
        <v>132384</v>
      </c>
      <c r="G73" s="9" t="s">
        <v>255</v>
      </c>
      <c r="H73" s="102">
        <v>43101</v>
      </c>
      <c r="I73" s="104" t="s">
        <v>102</v>
      </c>
      <c r="J73" s="53">
        <v>0</v>
      </c>
      <c r="K73" s="53">
        <v>0</v>
      </c>
      <c r="L73" s="53">
        <v>0</v>
      </c>
      <c r="M73" s="113">
        <v>132384</v>
      </c>
      <c r="N73" s="42">
        <v>0.33930837563451777</v>
      </c>
      <c r="O73" s="114" t="s">
        <v>579</v>
      </c>
      <c r="P73" s="107"/>
      <c r="Q73" s="107"/>
      <c r="R73" s="107"/>
      <c r="S73" s="107"/>
      <c r="T73" s="107"/>
      <c r="U73" s="107"/>
    </row>
    <row r="74" spans="1:22" ht="127.5">
      <c r="A74" s="176"/>
      <c r="B74" s="215"/>
      <c r="C74" s="9" t="s">
        <v>256</v>
      </c>
      <c r="D74" s="112">
        <v>9.2499999999999995E-3</v>
      </c>
      <c r="E74" s="104" t="s">
        <v>107</v>
      </c>
      <c r="F74" s="113">
        <v>20000</v>
      </c>
      <c r="G74" s="9" t="s">
        <v>257</v>
      </c>
      <c r="H74" s="102">
        <v>43101</v>
      </c>
      <c r="I74" s="104" t="s">
        <v>102</v>
      </c>
      <c r="J74" s="53">
        <v>0</v>
      </c>
      <c r="K74" s="53">
        <v>0</v>
      </c>
      <c r="L74" s="53">
        <v>0</v>
      </c>
      <c r="M74" s="113">
        <v>20000</v>
      </c>
      <c r="N74" s="42">
        <v>7.9000000000000008E-3</v>
      </c>
      <c r="O74" s="114" t="s">
        <v>580</v>
      </c>
      <c r="P74" s="107"/>
      <c r="Q74" s="107"/>
      <c r="R74" s="107"/>
      <c r="S74" s="107"/>
      <c r="T74" s="107"/>
      <c r="U74" s="107"/>
    </row>
    <row r="75" spans="1:22" ht="126">
      <c r="A75" s="176"/>
      <c r="B75" s="215"/>
      <c r="C75" s="9" t="s">
        <v>258</v>
      </c>
      <c r="D75" s="112">
        <v>9.2499999999999995E-3</v>
      </c>
      <c r="E75" s="104" t="s">
        <v>107</v>
      </c>
      <c r="F75" s="113">
        <v>50</v>
      </c>
      <c r="G75" s="9" t="s">
        <v>259</v>
      </c>
      <c r="H75" s="102">
        <v>43101</v>
      </c>
      <c r="I75" s="104" t="s">
        <v>102</v>
      </c>
      <c r="J75" s="53">
        <v>0</v>
      </c>
      <c r="K75" s="53">
        <v>0</v>
      </c>
      <c r="L75" s="53">
        <v>0</v>
      </c>
      <c r="M75" s="113">
        <v>50</v>
      </c>
      <c r="N75" s="42">
        <v>0</v>
      </c>
      <c r="O75" s="114" t="s">
        <v>573</v>
      </c>
      <c r="P75" s="107"/>
      <c r="Q75" s="107"/>
      <c r="R75" s="107"/>
      <c r="S75" s="107"/>
      <c r="T75" s="107"/>
      <c r="U75" s="107"/>
    </row>
    <row r="76" spans="1:22" ht="318.75">
      <c r="A76" s="176"/>
      <c r="B76" s="215"/>
      <c r="C76" s="9" t="s">
        <v>260</v>
      </c>
      <c r="D76" s="112">
        <v>9.2499999999999995E-3</v>
      </c>
      <c r="E76" s="104" t="s">
        <v>107</v>
      </c>
      <c r="F76" s="113">
        <v>8100</v>
      </c>
      <c r="G76" s="9" t="s">
        <v>261</v>
      </c>
      <c r="H76" s="102">
        <v>43101</v>
      </c>
      <c r="I76" s="104" t="s">
        <v>102</v>
      </c>
      <c r="J76" s="53">
        <v>0</v>
      </c>
      <c r="K76" s="53">
        <v>0</v>
      </c>
      <c r="L76" s="53">
        <v>0</v>
      </c>
      <c r="M76" s="113">
        <v>8100</v>
      </c>
      <c r="N76" s="42">
        <v>0.71234567901234569</v>
      </c>
      <c r="O76" s="114" t="s">
        <v>581</v>
      </c>
      <c r="P76" s="107"/>
      <c r="Q76" s="107"/>
      <c r="R76" s="107"/>
      <c r="S76" s="107"/>
      <c r="T76" s="107"/>
      <c r="U76" s="107"/>
    </row>
    <row r="77" spans="1:22">
      <c r="A77" s="76"/>
      <c r="B77" s="76"/>
      <c r="C77" s="76"/>
      <c r="D77" s="77">
        <f>SUM(D23:D76)</f>
        <v>0.49949999999999956</v>
      </c>
      <c r="E77" s="76"/>
      <c r="F77" s="58"/>
      <c r="G77" s="76"/>
      <c r="H77" s="76"/>
      <c r="I77" s="76"/>
      <c r="J77" s="76"/>
      <c r="K77" s="76"/>
      <c r="L77" s="76"/>
      <c r="M77" s="76"/>
      <c r="N77" s="76"/>
      <c r="O77" s="72"/>
      <c r="P77" s="72"/>
      <c r="Q77" s="72"/>
      <c r="R77" s="72"/>
      <c r="S77" s="72"/>
      <c r="T77" s="72"/>
      <c r="U77" s="72"/>
      <c r="V77" s="72"/>
    </row>
    <row r="78" spans="1:22" ht="33.75">
      <c r="A78" s="190" t="s">
        <v>493</v>
      </c>
      <c r="B78" s="190"/>
      <c r="C78" s="190"/>
      <c r="D78" s="190"/>
      <c r="E78" s="190"/>
      <c r="F78" s="190"/>
      <c r="G78" s="190"/>
      <c r="H78" s="190"/>
      <c r="I78" s="190"/>
      <c r="J78" s="190"/>
      <c r="K78" s="190"/>
      <c r="L78" s="190"/>
      <c r="M78" s="190"/>
      <c r="N78" s="190"/>
      <c r="O78" s="190"/>
      <c r="P78" s="190"/>
      <c r="Q78" s="190"/>
      <c r="R78" s="190"/>
      <c r="S78" s="190"/>
      <c r="T78" s="190"/>
      <c r="U78" s="190"/>
      <c r="V78" s="190"/>
    </row>
    <row r="79" spans="1:22" ht="18.75">
      <c r="A79" s="188" t="s">
        <v>99</v>
      </c>
      <c r="B79" s="188" t="s">
        <v>74</v>
      </c>
      <c r="C79" s="188" t="s">
        <v>65</v>
      </c>
      <c r="D79" s="188" t="s">
        <v>66</v>
      </c>
      <c r="E79" s="188" t="s">
        <v>67</v>
      </c>
      <c r="F79" s="189" t="s">
        <v>68</v>
      </c>
      <c r="G79" s="188" t="s">
        <v>69</v>
      </c>
      <c r="H79" s="192" t="s">
        <v>70</v>
      </c>
      <c r="I79" s="192"/>
      <c r="J79" s="192" t="s">
        <v>79</v>
      </c>
      <c r="K79" s="192"/>
      <c r="L79" s="192"/>
      <c r="M79" s="192"/>
      <c r="N79" s="184" t="s">
        <v>490</v>
      </c>
      <c r="O79" s="184"/>
      <c r="P79" s="184"/>
      <c r="Q79" s="184"/>
      <c r="R79" s="184"/>
      <c r="S79" s="184"/>
      <c r="T79" s="184"/>
      <c r="U79" s="184"/>
    </row>
    <row r="80" spans="1:22" ht="15.75">
      <c r="A80" s="188"/>
      <c r="B80" s="188"/>
      <c r="C80" s="188"/>
      <c r="D80" s="188"/>
      <c r="E80" s="188"/>
      <c r="F80" s="189"/>
      <c r="G80" s="188"/>
      <c r="H80" s="191" t="s">
        <v>71</v>
      </c>
      <c r="I80" s="191" t="s">
        <v>176</v>
      </c>
      <c r="J80" s="15" t="s">
        <v>75</v>
      </c>
      <c r="K80" s="15" t="s">
        <v>76</v>
      </c>
      <c r="L80" s="15" t="s">
        <v>77</v>
      </c>
      <c r="M80" s="15" t="s">
        <v>78</v>
      </c>
      <c r="N80" s="185" t="s">
        <v>75</v>
      </c>
      <c r="O80" s="185"/>
      <c r="P80" s="185" t="s">
        <v>76</v>
      </c>
      <c r="Q80" s="185"/>
      <c r="R80" s="185" t="s">
        <v>77</v>
      </c>
      <c r="S80" s="185"/>
      <c r="T80" s="185" t="s">
        <v>78</v>
      </c>
      <c r="U80" s="185"/>
    </row>
    <row r="81" spans="1:22" ht="31.5">
      <c r="A81" s="188"/>
      <c r="B81" s="188"/>
      <c r="C81" s="188"/>
      <c r="D81" s="188"/>
      <c r="E81" s="188"/>
      <c r="F81" s="189"/>
      <c r="G81" s="188"/>
      <c r="H81" s="191"/>
      <c r="I81" s="191"/>
      <c r="J81" s="94" t="s">
        <v>64</v>
      </c>
      <c r="K81" s="54" t="s">
        <v>64</v>
      </c>
      <c r="L81" s="54" t="s">
        <v>64</v>
      </c>
      <c r="M81" s="54" t="s">
        <v>64</v>
      </c>
      <c r="N81" s="67" t="s">
        <v>492</v>
      </c>
      <c r="O81" s="67" t="s">
        <v>491</v>
      </c>
      <c r="P81" s="67" t="s">
        <v>492</v>
      </c>
      <c r="Q81" s="67" t="s">
        <v>491</v>
      </c>
      <c r="R81" s="67" t="s">
        <v>492</v>
      </c>
      <c r="S81" s="67" t="s">
        <v>491</v>
      </c>
      <c r="T81" s="67" t="s">
        <v>492</v>
      </c>
      <c r="U81" s="67" t="s">
        <v>491</v>
      </c>
    </row>
    <row r="82" spans="1:22" ht="33.75">
      <c r="A82" s="190" t="s">
        <v>262</v>
      </c>
      <c r="B82" s="190"/>
      <c r="C82" s="190"/>
      <c r="D82" s="190"/>
      <c r="E82" s="190"/>
      <c r="F82" s="190"/>
      <c r="G82" s="190"/>
      <c r="H82" s="190"/>
      <c r="I82" s="190"/>
      <c r="J82" s="190"/>
      <c r="K82" s="190"/>
      <c r="L82" s="190"/>
      <c r="M82" s="190"/>
      <c r="N82" s="190"/>
      <c r="O82" s="190"/>
      <c r="P82" s="190"/>
      <c r="Q82" s="190"/>
      <c r="R82" s="190"/>
      <c r="S82" s="190"/>
      <c r="T82" s="190"/>
      <c r="U82" s="190"/>
      <c r="V82" s="190"/>
    </row>
    <row r="83" spans="1:22" ht="25.5">
      <c r="A83" s="216" t="s">
        <v>178</v>
      </c>
      <c r="B83" s="205" t="s">
        <v>263</v>
      </c>
      <c r="C83" s="195" t="s">
        <v>264</v>
      </c>
      <c r="D83" s="193">
        <v>2.2700000000000001E-2</v>
      </c>
      <c r="E83" s="193" t="s">
        <v>107</v>
      </c>
      <c r="F83" s="194">
        <v>590</v>
      </c>
      <c r="G83" s="55" t="s">
        <v>265</v>
      </c>
      <c r="H83" s="217">
        <v>43101</v>
      </c>
      <c r="I83" s="217" t="s">
        <v>102</v>
      </c>
      <c r="J83" s="193"/>
      <c r="K83" s="193"/>
      <c r="L83" s="193"/>
      <c r="M83" s="194">
        <v>590</v>
      </c>
      <c r="N83" s="196">
        <f>400/M83</f>
        <v>0.67796610169491522</v>
      </c>
      <c r="O83" s="197" t="s">
        <v>562</v>
      </c>
      <c r="P83" s="193"/>
      <c r="Q83" s="194"/>
      <c r="R83" s="193"/>
      <c r="S83" s="193"/>
      <c r="T83" s="193"/>
      <c r="U83" s="194"/>
    </row>
    <row r="84" spans="1:22" ht="25.5">
      <c r="A84" s="216"/>
      <c r="B84" s="205"/>
      <c r="C84" s="195"/>
      <c r="D84" s="195"/>
      <c r="E84" s="195"/>
      <c r="F84" s="194"/>
      <c r="G84" s="55" t="s">
        <v>266</v>
      </c>
      <c r="H84" s="217"/>
      <c r="I84" s="217" t="s">
        <v>102</v>
      </c>
      <c r="J84" s="195"/>
      <c r="K84" s="195"/>
      <c r="L84" s="195"/>
      <c r="M84" s="194"/>
      <c r="N84" s="211"/>
      <c r="O84" s="212"/>
      <c r="P84" s="195"/>
      <c r="Q84" s="194"/>
      <c r="R84" s="195"/>
      <c r="S84" s="195"/>
      <c r="T84" s="195"/>
      <c r="U84" s="194"/>
    </row>
    <row r="85" spans="1:22" ht="25.5">
      <c r="A85" s="216"/>
      <c r="B85" s="205"/>
      <c r="C85" s="195"/>
      <c r="D85" s="195"/>
      <c r="E85" s="195"/>
      <c r="F85" s="194"/>
      <c r="G85" s="55" t="s">
        <v>267</v>
      </c>
      <c r="H85" s="217"/>
      <c r="I85" s="217" t="s">
        <v>102</v>
      </c>
      <c r="J85" s="195"/>
      <c r="K85" s="195"/>
      <c r="L85" s="195"/>
      <c r="M85" s="194"/>
      <c r="N85" s="211"/>
      <c r="O85" s="212"/>
      <c r="P85" s="195"/>
      <c r="Q85" s="194"/>
      <c r="R85" s="195"/>
      <c r="S85" s="195"/>
      <c r="T85" s="195"/>
      <c r="U85" s="194"/>
    </row>
    <row r="86" spans="1:22">
      <c r="A86" s="216"/>
      <c r="B86" s="205"/>
      <c r="C86" s="195"/>
      <c r="D86" s="195"/>
      <c r="E86" s="195"/>
      <c r="F86" s="194"/>
      <c r="G86" s="55" t="s">
        <v>268</v>
      </c>
      <c r="H86" s="217"/>
      <c r="I86" s="217" t="s">
        <v>102</v>
      </c>
      <c r="J86" s="195"/>
      <c r="K86" s="195"/>
      <c r="L86" s="195"/>
      <c r="M86" s="194"/>
      <c r="N86" s="211"/>
      <c r="O86" s="212"/>
      <c r="P86" s="195"/>
      <c r="Q86" s="194"/>
      <c r="R86" s="195"/>
      <c r="S86" s="195"/>
      <c r="T86" s="195"/>
      <c r="U86" s="194"/>
    </row>
    <row r="87" spans="1:22" ht="127.5">
      <c r="A87" s="216"/>
      <c r="B87" s="55" t="s">
        <v>269</v>
      </c>
      <c r="C87" s="56" t="s">
        <v>270</v>
      </c>
      <c r="D87" s="57">
        <v>2.2700000000000001E-2</v>
      </c>
      <c r="E87" s="56" t="s">
        <v>107</v>
      </c>
      <c r="F87" s="58">
        <v>20000</v>
      </c>
      <c r="G87" s="55" t="s">
        <v>271</v>
      </c>
      <c r="H87" s="22">
        <v>43101</v>
      </c>
      <c r="I87" s="22" t="s">
        <v>102</v>
      </c>
      <c r="J87" s="103"/>
      <c r="K87" s="57"/>
      <c r="L87" s="57"/>
      <c r="M87" s="58">
        <v>20000</v>
      </c>
      <c r="N87" s="117">
        <f>158/M87</f>
        <v>7.9000000000000008E-3</v>
      </c>
      <c r="O87" s="118" t="s">
        <v>580</v>
      </c>
      <c r="P87" s="57"/>
      <c r="Q87" s="58"/>
      <c r="R87" s="57"/>
      <c r="S87" s="57"/>
      <c r="T87" s="57"/>
      <c r="U87" s="58"/>
    </row>
    <row r="88" spans="1:22" ht="140.25">
      <c r="A88" s="216"/>
      <c r="B88" s="55" t="s">
        <v>272</v>
      </c>
      <c r="C88" s="56" t="s">
        <v>273</v>
      </c>
      <c r="D88" s="57">
        <v>2.2700000000000001E-2</v>
      </c>
      <c r="E88" s="56" t="s">
        <v>107</v>
      </c>
      <c r="F88" s="58">
        <v>132384</v>
      </c>
      <c r="G88" s="55" t="s">
        <v>274</v>
      </c>
      <c r="H88" s="22">
        <v>43101</v>
      </c>
      <c r="I88" s="22" t="s">
        <v>102</v>
      </c>
      <c r="J88" s="103"/>
      <c r="K88" s="57"/>
      <c r="L88" s="57"/>
      <c r="M88" s="58">
        <v>132384</v>
      </c>
      <c r="N88" s="117">
        <f>44919/M88</f>
        <v>0.33930837563451777</v>
      </c>
      <c r="O88" s="118" t="s">
        <v>582</v>
      </c>
      <c r="P88" s="57"/>
      <c r="Q88" s="58"/>
      <c r="R88" s="57"/>
      <c r="S88" s="57"/>
      <c r="T88" s="57"/>
      <c r="U88" s="58"/>
    </row>
    <row r="89" spans="1:22">
      <c r="A89" s="216"/>
      <c r="B89" s="205" t="s">
        <v>275</v>
      </c>
      <c r="C89" s="195" t="s">
        <v>276</v>
      </c>
      <c r="D89" s="193">
        <v>2.2700000000000001E-2</v>
      </c>
      <c r="E89" s="195" t="s">
        <v>107</v>
      </c>
      <c r="F89" s="194">
        <v>10</v>
      </c>
      <c r="G89" s="55" t="s">
        <v>277</v>
      </c>
      <c r="H89" s="217">
        <v>43101</v>
      </c>
      <c r="I89" s="217" t="s">
        <v>102</v>
      </c>
      <c r="J89" s="193"/>
      <c r="K89" s="193"/>
      <c r="L89" s="193"/>
      <c r="M89" s="194">
        <v>10</v>
      </c>
      <c r="N89" s="196">
        <v>0</v>
      </c>
      <c r="O89" s="197" t="s">
        <v>583</v>
      </c>
      <c r="P89" s="193"/>
      <c r="Q89" s="194"/>
      <c r="R89" s="193"/>
      <c r="S89" s="193"/>
      <c r="T89" s="193"/>
      <c r="U89" s="194"/>
    </row>
    <row r="90" spans="1:22">
      <c r="A90" s="216"/>
      <c r="B90" s="205"/>
      <c r="C90" s="195"/>
      <c r="D90" s="193"/>
      <c r="E90" s="195"/>
      <c r="F90" s="194"/>
      <c r="G90" s="55" t="s">
        <v>278</v>
      </c>
      <c r="H90" s="217"/>
      <c r="I90" s="217" t="s">
        <v>102</v>
      </c>
      <c r="J90" s="193"/>
      <c r="K90" s="193"/>
      <c r="L90" s="193"/>
      <c r="M90" s="194"/>
      <c r="N90" s="196"/>
      <c r="O90" s="197"/>
      <c r="P90" s="193"/>
      <c r="Q90" s="194"/>
      <c r="R90" s="193"/>
      <c r="S90" s="193"/>
      <c r="T90" s="193"/>
      <c r="U90" s="194"/>
    </row>
    <row r="91" spans="1:22" ht="191.25">
      <c r="A91" s="216"/>
      <c r="B91" s="55" t="s">
        <v>279</v>
      </c>
      <c r="C91" s="55" t="s">
        <v>280</v>
      </c>
      <c r="D91" s="57">
        <v>2.2700000000000001E-2</v>
      </c>
      <c r="E91" s="56" t="s">
        <v>107</v>
      </c>
      <c r="F91" s="58">
        <v>3948</v>
      </c>
      <c r="G91" s="55" t="s">
        <v>280</v>
      </c>
      <c r="H91" s="22">
        <v>43101</v>
      </c>
      <c r="I91" s="22" t="s">
        <v>102</v>
      </c>
      <c r="J91" s="103"/>
      <c r="K91" s="57"/>
      <c r="L91" s="57"/>
      <c r="M91" s="58">
        <v>3948</v>
      </c>
      <c r="N91" s="117">
        <f>26/M91</f>
        <v>6.5856129685916923E-3</v>
      </c>
      <c r="O91" s="118" t="s">
        <v>561</v>
      </c>
      <c r="P91" s="57"/>
      <c r="Q91" s="58"/>
      <c r="R91" s="57"/>
      <c r="S91" s="57"/>
      <c r="T91" s="57"/>
      <c r="U91" s="58"/>
    </row>
    <row r="92" spans="1:22" ht="89.25">
      <c r="A92" s="216"/>
      <c r="B92" s="55" t="s">
        <v>281</v>
      </c>
      <c r="C92" s="56" t="s">
        <v>282</v>
      </c>
      <c r="D92" s="57">
        <v>2.2700000000000001E-2</v>
      </c>
      <c r="E92" s="56" t="s">
        <v>107</v>
      </c>
      <c r="F92" s="58">
        <v>12855</v>
      </c>
      <c r="G92" s="55" t="s">
        <v>283</v>
      </c>
      <c r="H92" s="22">
        <v>43101</v>
      </c>
      <c r="I92" s="22" t="s">
        <v>102</v>
      </c>
      <c r="J92" s="103"/>
      <c r="K92" s="57"/>
      <c r="L92" s="57"/>
      <c r="M92" s="58">
        <v>12855</v>
      </c>
      <c r="N92" s="117">
        <f>3168/M92</f>
        <v>0.24644107351225203</v>
      </c>
      <c r="O92" s="118" t="s">
        <v>576</v>
      </c>
      <c r="P92" s="57"/>
      <c r="Q92" s="58"/>
      <c r="R92" s="57"/>
      <c r="S92" s="57"/>
      <c r="T92" s="57"/>
      <c r="U92" s="58"/>
    </row>
    <row r="93" spans="1:22" ht="229.5">
      <c r="A93" s="216"/>
      <c r="B93" s="55" t="s">
        <v>284</v>
      </c>
      <c r="C93" s="55" t="s">
        <v>280</v>
      </c>
      <c r="D93" s="57">
        <v>2.2700000000000001E-2</v>
      </c>
      <c r="E93" s="56" t="s">
        <v>107</v>
      </c>
      <c r="F93" s="58">
        <v>3944</v>
      </c>
      <c r="G93" s="55" t="s">
        <v>285</v>
      </c>
      <c r="H93" s="22">
        <v>43101</v>
      </c>
      <c r="I93" s="22" t="s">
        <v>102</v>
      </c>
      <c r="J93" s="103"/>
      <c r="K93" s="57"/>
      <c r="L93" s="57"/>
      <c r="M93" s="58">
        <v>3944</v>
      </c>
      <c r="N93" s="117">
        <v>0</v>
      </c>
      <c r="O93" s="118" t="s">
        <v>565</v>
      </c>
      <c r="P93" s="57"/>
      <c r="Q93" s="58"/>
      <c r="R93" s="57"/>
      <c r="S93" s="57"/>
      <c r="T93" s="57"/>
      <c r="U93" s="58"/>
    </row>
    <row r="94" spans="1:22" ht="102">
      <c r="A94" s="216"/>
      <c r="B94" s="55" t="s">
        <v>286</v>
      </c>
      <c r="C94" s="56" t="s">
        <v>282</v>
      </c>
      <c r="D94" s="57">
        <v>2.2700000000000001E-2</v>
      </c>
      <c r="E94" s="56" t="s">
        <v>107</v>
      </c>
      <c r="F94" s="58">
        <v>16574</v>
      </c>
      <c r="G94" s="55" t="s">
        <v>287</v>
      </c>
      <c r="H94" s="22">
        <v>43101</v>
      </c>
      <c r="I94" s="22" t="s">
        <v>102</v>
      </c>
      <c r="J94" s="103"/>
      <c r="K94" s="57"/>
      <c r="L94" s="57"/>
      <c r="M94" s="58">
        <v>16574</v>
      </c>
      <c r="N94" s="117">
        <f>5525/M94</f>
        <v>0.33335344515506216</v>
      </c>
      <c r="O94" s="118" t="s">
        <v>567</v>
      </c>
      <c r="P94" s="57"/>
      <c r="Q94" s="58"/>
      <c r="R94" s="57"/>
      <c r="S94" s="57"/>
      <c r="T94" s="57"/>
      <c r="U94" s="58"/>
    </row>
    <row r="95" spans="1:22">
      <c r="A95" s="216"/>
      <c r="B95" s="205" t="s">
        <v>288</v>
      </c>
      <c r="C95" s="205" t="s">
        <v>280</v>
      </c>
      <c r="D95" s="193">
        <v>2.2700000000000001E-2</v>
      </c>
      <c r="E95" s="195" t="s">
        <v>107</v>
      </c>
      <c r="F95" s="194">
        <v>5</v>
      </c>
      <c r="G95" s="55" t="s">
        <v>285</v>
      </c>
      <c r="H95" s="217">
        <v>43101</v>
      </c>
      <c r="I95" s="217" t="s">
        <v>102</v>
      </c>
      <c r="J95" s="193"/>
      <c r="K95" s="193"/>
      <c r="L95" s="193"/>
      <c r="M95" s="194">
        <v>5</v>
      </c>
      <c r="N95" s="196">
        <v>0</v>
      </c>
      <c r="O95" s="197" t="s">
        <v>566</v>
      </c>
      <c r="P95" s="193"/>
      <c r="Q95" s="194"/>
      <c r="R95" s="193"/>
      <c r="S95" s="193"/>
      <c r="T95" s="193"/>
      <c r="U95" s="194"/>
    </row>
    <row r="96" spans="1:22">
      <c r="A96" s="216"/>
      <c r="B96" s="205"/>
      <c r="C96" s="205"/>
      <c r="D96" s="193"/>
      <c r="E96" s="205"/>
      <c r="F96" s="194"/>
      <c r="G96" s="55" t="s">
        <v>268</v>
      </c>
      <c r="H96" s="217"/>
      <c r="I96" s="217" t="s">
        <v>102</v>
      </c>
      <c r="J96" s="193"/>
      <c r="K96" s="193"/>
      <c r="L96" s="193"/>
      <c r="M96" s="194"/>
      <c r="N96" s="196"/>
      <c r="O96" s="197"/>
      <c r="P96" s="193"/>
      <c r="Q96" s="194"/>
      <c r="R96" s="193"/>
      <c r="S96" s="193"/>
      <c r="T96" s="193"/>
      <c r="U96" s="194"/>
    </row>
    <row r="97" spans="1:21" ht="63.75">
      <c r="A97" s="216"/>
      <c r="B97" s="55" t="s">
        <v>289</v>
      </c>
      <c r="C97" s="56" t="s">
        <v>290</v>
      </c>
      <c r="D97" s="57">
        <v>2.2700000000000001E-2</v>
      </c>
      <c r="E97" s="56" t="s">
        <v>107</v>
      </c>
      <c r="F97" s="58">
        <v>13161</v>
      </c>
      <c r="G97" s="55" t="s">
        <v>291</v>
      </c>
      <c r="H97" s="22">
        <v>43101</v>
      </c>
      <c r="I97" s="22" t="s">
        <v>102</v>
      </c>
      <c r="J97" s="103"/>
      <c r="K97" s="57"/>
      <c r="L97" s="57"/>
      <c r="M97" s="58">
        <v>13161</v>
      </c>
      <c r="N97" s="119">
        <f>801/M97</f>
        <v>6.0861636653749718E-2</v>
      </c>
      <c r="O97" s="118" t="s">
        <v>584</v>
      </c>
      <c r="P97" s="57"/>
      <c r="Q97" s="58"/>
      <c r="R97" s="57"/>
      <c r="S97" s="57"/>
      <c r="T97" s="57"/>
      <c r="U97" s="58"/>
    </row>
    <row r="98" spans="1:21">
      <c r="A98" s="216"/>
      <c r="B98" s="205" t="s">
        <v>292</v>
      </c>
      <c r="C98" s="195" t="s">
        <v>270</v>
      </c>
      <c r="D98" s="193">
        <v>2.2700000000000001E-2</v>
      </c>
      <c r="E98" s="195" t="s">
        <v>107</v>
      </c>
      <c r="F98" s="194">
        <v>783</v>
      </c>
      <c r="G98" s="55" t="s">
        <v>271</v>
      </c>
      <c r="H98" s="217">
        <v>43101</v>
      </c>
      <c r="I98" s="217" t="s">
        <v>102</v>
      </c>
      <c r="J98" s="193"/>
      <c r="K98" s="193"/>
      <c r="L98" s="193"/>
      <c r="M98" s="194">
        <v>783</v>
      </c>
      <c r="N98" s="196">
        <v>0</v>
      </c>
      <c r="O98" s="197" t="s">
        <v>585</v>
      </c>
      <c r="P98" s="193"/>
      <c r="Q98" s="194"/>
      <c r="R98" s="193"/>
      <c r="S98" s="193"/>
      <c r="T98" s="193"/>
      <c r="U98" s="194"/>
    </row>
    <row r="99" spans="1:21" ht="25.5">
      <c r="A99" s="216"/>
      <c r="B99" s="205"/>
      <c r="C99" s="195"/>
      <c r="D99" s="193"/>
      <c r="E99" s="195"/>
      <c r="F99" s="194"/>
      <c r="G99" s="55" t="s">
        <v>293</v>
      </c>
      <c r="H99" s="217"/>
      <c r="I99" s="217" t="s">
        <v>102</v>
      </c>
      <c r="J99" s="193"/>
      <c r="K99" s="193"/>
      <c r="L99" s="193"/>
      <c r="M99" s="194"/>
      <c r="N99" s="196"/>
      <c r="O99" s="197"/>
      <c r="P99" s="193"/>
      <c r="Q99" s="194"/>
      <c r="R99" s="193"/>
      <c r="S99" s="193"/>
      <c r="T99" s="193"/>
      <c r="U99" s="194"/>
    </row>
    <row r="100" spans="1:21">
      <c r="A100" s="216"/>
      <c r="B100" s="205"/>
      <c r="C100" s="195"/>
      <c r="D100" s="193"/>
      <c r="E100" s="195"/>
      <c r="F100" s="194"/>
      <c r="G100" s="55" t="s">
        <v>294</v>
      </c>
      <c r="H100" s="217"/>
      <c r="I100" s="217" t="s">
        <v>102</v>
      </c>
      <c r="J100" s="193"/>
      <c r="K100" s="193"/>
      <c r="L100" s="193"/>
      <c r="M100" s="194"/>
      <c r="N100" s="196"/>
      <c r="O100" s="197"/>
      <c r="P100" s="193"/>
      <c r="Q100" s="194"/>
      <c r="R100" s="193"/>
      <c r="S100" s="193"/>
      <c r="T100" s="193"/>
      <c r="U100" s="194"/>
    </row>
    <row r="101" spans="1:21" ht="76.5">
      <c r="A101" s="216"/>
      <c r="B101" s="55" t="s">
        <v>295</v>
      </c>
      <c r="C101" s="56" t="s">
        <v>296</v>
      </c>
      <c r="D101" s="57">
        <v>2.2700000000000001E-2</v>
      </c>
      <c r="E101" s="56" t="s">
        <v>107</v>
      </c>
      <c r="F101" s="58">
        <v>3351</v>
      </c>
      <c r="G101" s="55" t="s">
        <v>297</v>
      </c>
      <c r="H101" s="22">
        <v>43101</v>
      </c>
      <c r="I101" s="22" t="s">
        <v>102</v>
      </c>
      <c r="J101" s="103"/>
      <c r="K101" s="57"/>
      <c r="L101" s="57"/>
      <c r="M101" s="58">
        <v>3351</v>
      </c>
      <c r="N101" s="117">
        <f>291/M101</f>
        <v>8.6839749328558632E-2</v>
      </c>
      <c r="O101" s="118" t="s">
        <v>586</v>
      </c>
      <c r="P101" s="57"/>
      <c r="Q101" s="58"/>
      <c r="R101" s="57"/>
      <c r="S101" s="57"/>
      <c r="T101" s="57"/>
      <c r="U101" s="58"/>
    </row>
    <row r="102" spans="1:21">
      <c r="A102" s="216"/>
      <c r="B102" s="205" t="s">
        <v>298</v>
      </c>
      <c r="C102" s="205" t="s">
        <v>299</v>
      </c>
      <c r="D102" s="193">
        <v>2.2700000000000001E-2</v>
      </c>
      <c r="E102" s="195" t="s">
        <v>107</v>
      </c>
      <c r="F102" s="194">
        <v>20</v>
      </c>
      <c r="G102" s="55" t="s">
        <v>299</v>
      </c>
      <c r="H102" s="217">
        <v>43101</v>
      </c>
      <c r="I102" s="217" t="s">
        <v>102</v>
      </c>
      <c r="J102" s="193"/>
      <c r="K102" s="193"/>
      <c r="L102" s="193"/>
      <c r="M102" s="194">
        <v>20</v>
      </c>
      <c r="N102" s="196">
        <v>0</v>
      </c>
      <c r="O102" s="197" t="s">
        <v>574</v>
      </c>
      <c r="P102" s="193"/>
      <c r="Q102" s="194"/>
      <c r="R102" s="193"/>
      <c r="S102" s="193"/>
      <c r="T102" s="193"/>
      <c r="U102" s="194"/>
    </row>
    <row r="103" spans="1:21">
      <c r="A103" s="216"/>
      <c r="B103" s="205"/>
      <c r="C103" s="205"/>
      <c r="D103" s="193"/>
      <c r="E103" s="205"/>
      <c r="F103" s="194"/>
      <c r="G103" s="55" t="s">
        <v>300</v>
      </c>
      <c r="H103" s="217"/>
      <c r="I103" s="217" t="s">
        <v>102</v>
      </c>
      <c r="J103" s="193"/>
      <c r="K103" s="193"/>
      <c r="L103" s="193"/>
      <c r="M103" s="194"/>
      <c r="N103" s="196"/>
      <c r="O103" s="197"/>
      <c r="P103" s="193"/>
      <c r="Q103" s="194"/>
      <c r="R103" s="193"/>
      <c r="S103" s="193"/>
      <c r="T103" s="193"/>
      <c r="U103" s="194"/>
    </row>
    <row r="104" spans="1:21" ht="63.75">
      <c r="A104" s="216"/>
      <c r="B104" s="55" t="s">
        <v>301</v>
      </c>
      <c r="C104" s="56" t="s">
        <v>302</v>
      </c>
      <c r="D104" s="57">
        <v>2.2700000000000001E-2</v>
      </c>
      <c r="E104" s="56" t="s">
        <v>107</v>
      </c>
      <c r="F104" s="58">
        <v>1</v>
      </c>
      <c r="G104" s="55" t="s">
        <v>303</v>
      </c>
      <c r="H104" s="22">
        <v>43101</v>
      </c>
      <c r="I104" s="22" t="s">
        <v>102</v>
      </c>
      <c r="J104" s="103"/>
      <c r="K104" s="57"/>
      <c r="L104" s="57"/>
      <c r="M104" s="58">
        <v>1</v>
      </c>
      <c r="N104" s="117">
        <v>0</v>
      </c>
      <c r="O104" s="118" t="s">
        <v>560</v>
      </c>
      <c r="P104" s="57"/>
      <c r="Q104" s="58"/>
      <c r="R104" s="57"/>
      <c r="S104" s="57"/>
      <c r="T104" s="57"/>
      <c r="U104" s="58"/>
    </row>
    <row r="105" spans="1:21" ht="25.5">
      <c r="A105" s="216"/>
      <c r="B105" s="205" t="s">
        <v>260</v>
      </c>
      <c r="C105" s="195" t="s">
        <v>304</v>
      </c>
      <c r="D105" s="193">
        <v>2.2700000000000001E-2</v>
      </c>
      <c r="E105" s="195" t="s">
        <v>107</v>
      </c>
      <c r="F105" s="194">
        <v>8100</v>
      </c>
      <c r="G105" s="55" t="s">
        <v>305</v>
      </c>
      <c r="H105" s="217">
        <v>43101</v>
      </c>
      <c r="I105" s="217" t="s">
        <v>102</v>
      </c>
      <c r="J105" s="193"/>
      <c r="K105" s="193"/>
      <c r="L105" s="193"/>
      <c r="M105" s="194">
        <v>8100</v>
      </c>
      <c r="N105" s="196">
        <f>5770/M105</f>
        <v>0.71234567901234569</v>
      </c>
      <c r="O105" s="197" t="s">
        <v>581</v>
      </c>
      <c r="P105" s="193"/>
      <c r="Q105" s="194"/>
      <c r="R105" s="193"/>
      <c r="S105" s="193"/>
      <c r="T105" s="193"/>
      <c r="U105" s="194"/>
    </row>
    <row r="106" spans="1:21" ht="25.5">
      <c r="A106" s="216"/>
      <c r="B106" s="205"/>
      <c r="C106" s="195"/>
      <c r="D106" s="193"/>
      <c r="E106" s="195"/>
      <c r="F106" s="194"/>
      <c r="G106" s="55" t="s">
        <v>306</v>
      </c>
      <c r="H106" s="217"/>
      <c r="I106" s="217" t="s">
        <v>102</v>
      </c>
      <c r="J106" s="193"/>
      <c r="K106" s="193"/>
      <c r="L106" s="193"/>
      <c r="M106" s="194"/>
      <c r="N106" s="196"/>
      <c r="O106" s="197"/>
      <c r="P106" s="193"/>
      <c r="Q106" s="194"/>
      <c r="R106" s="193"/>
      <c r="S106" s="193"/>
      <c r="T106" s="193"/>
      <c r="U106" s="194"/>
    </row>
    <row r="107" spans="1:21">
      <c r="A107" s="216"/>
      <c r="B107" s="205"/>
      <c r="C107" s="195"/>
      <c r="D107" s="193"/>
      <c r="E107" s="195"/>
      <c r="F107" s="194"/>
      <c r="G107" s="55" t="s">
        <v>307</v>
      </c>
      <c r="H107" s="217"/>
      <c r="I107" s="217" t="s">
        <v>102</v>
      </c>
      <c r="J107" s="193"/>
      <c r="K107" s="193"/>
      <c r="L107" s="193"/>
      <c r="M107" s="194"/>
      <c r="N107" s="196"/>
      <c r="O107" s="197"/>
      <c r="P107" s="193"/>
      <c r="Q107" s="194"/>
      <c r="R107" s="193"/>
      <c r="S107" s="193"/>
      <c r="T107" s="193"/>
      <c r="U107" s="194"/>
    </row>
    <row r="108" spans="1:21" ht="25.5">
      <c r="A108" s="216"/>
      <c r="B108" s="205"/>
      <c r="C108" s="195"/>
      <c r="D108" s="193"/>
      <c r="E108" s="195"/>
      <c r="F108" s="194"/>
      <c r="G108" s="55" t="s">
        <v>308</v>
      </c>
      <c r="H108" s="217"/>
      <c r="I108" s="217" t="s">
        <v>102</v>
      </c>
      <c r="J108" s="193"/>
      <c r="K108" s="193"/>
      <c r="L108" s="193"/>
      <c r="M108" s="194"/>
      <c r="N108" s="196"/>
      <c r="O108" s="197"/>
      <c r="P108" s="193"/>
      <c r="Q108" s="194"/>
      <c r="R108" s="193"/>
      <c r="S108" s="193"/>
      <c r="T108" s="193"/>
      <c r="U108" s="194"/>
    </row>
    <row r="109" spans="1:21" ht="178.5">
      <c r="A109" s="216"/>
      <c r="B109" s="55" t="s">
        <v>309</v>
      </c>
      <c r="C109" s="56" t="s">
        <v>310</v>
      </c>
      <c r="D109" s="57">
        <v>2.2700000000000001E-2</v>
      </c>
      <c r="E109" s="56" t="s">
        <v>107</v>
      </c>
      <c r="F109" s="58">
        <v>500</v>
      </c>
      <c r="G109" s="55" t="s">
        <v>311</v>
      </c>
      <c r="H109" s="22">
        <v>43101</v>
      </c>
      <c r="I109" s="22" t="s">
        <v>102</v>
      </c>
      <c r="J109" s="103"/>
      <c r="K109" s="57"/>
      <c r="L109" s="57"/>
      <c r="M109" s="58">
        <v>500</v>
      </c>
      <c r="N109" s="117">
        <v>0</v>
      </c>
      <c r="O109" s="118" t="s">
        <v>587</v>
      </c>
      <c r="P109" s="57"/>
      <c r="Q109" s="58"/>
      <c r="R109" s="57"/>
      <c r="S109" s="57"/>
      <c r="T109" s="57"/>
      <c r="U109" s="58"/>
    </row>
    <row r="110" spans="1:21" ht="63.75">
      <c r="A110" s="216"/>
      <c r="B110" s="55" t="s">
        <v>312</v>
      </c>
      <c r="C110" s="56" t="s">
        <v>313</v>
      </c>
      <c r="D110" s="57">
        <v>2.2700000000000001E-2</v>
      </c>
      <c r="E110" s="56" t="s">
        <v>107</v>
      </c>
      <c r="F110" s="58">
        <v>6422</v>
      </c>
      <c r="G110" s="55" t="s">
        <v>314</v>
      </c>
      <c r="H110" s="22">
        <v>43101</v>
      </c>
      <c r="I110" s="22" t="s">
        <v>102</v>
      </c>
      <c r="J110" s="103"/>
      <c r="K110" s="57"/>
      <c r="L110" s="57"/>
      <c r="M110" s="58">
        <v>6422</v>
      </c>
      <c r="N110" s="117">
        <f>677/M110</f>
        <v>0.10541887262535035</v>
      </c>
      <c r="O110" s="118" t="s">
        <v>572</v>
      </c>
      <c r="P110" s="57"/>
      <c r="Q110" s="58"/>
      <c r="R110" s="57"/>
      <c r="S110" s="57"/>
      <c r="T110" s="57"/>
      <c r="U110" s="58"/>
    </row>
    <row r="111" spans="1:21" ht="140.25">
      <c r="A111" s="216"/>
      <c r="B111" s="55" t="s">
        <v>315</v>
      </c>
      <c r="C111" s="56" t="s">
        <v>316</v>
      </c>
      <c r="D111" s="57">
        <v>2.2700000000000001E-2</v>
      </c>
      <c r="E111" s="56" t="s">
        <v>107</v>
      </c>
      <c r="F111" s="58">
        <v>350</v>
      </c>
      <c r="G111" s="55" t="s">
        <v>317</v>
      </c>
      <c r="H111" s="22">
        <v>43101</v>
      </c>
      <c r="I111" s="22" t="s">
        <v>102</v>
      </c>
      <c r="J111" s="103"/>
      <c r="K111" s="57"/>
      <c r="L111" s="57"/>
      <c r="M111" s="58">
        <v>350</v>
      </c>
      <c r="N111" s="117">
        <v>0</v>
      </c>
      <c r="O111" s="118" t="s">
        <v>569</v>
      </c>
      <c r="P111" s="57"/>
      <c r="Q111" s="58"/>
      <c r="R111" s="57"/>
      <c r="S111" s="57"/>
      <c r="T111" s="57"/>
      <c r="U111" s="58"/>
    </row>
    <row r="112" spans="1:21" ht="76.5">
      <c r="A112" s="216"/>
      <c r="B112" s="55" t="s">
        <v>318</v>
      </c>
      <c r="C112" s="56" t="s">
        <v>319</v>
      </c>
      <c r="D112" s="57">
        <v>2.2700000000000001E-2</v>
      </c>
      <c r="E112" s="56" t="s">
        <v>107</v>
      </c>
      <c r="F112" s="58">
        <v>20000</v>
      </c>
      <c r="G112" s="55" t="s">
        <v>320</v>
      </c>
      <c r="H112" s="22">
        <v>43101</v>
      </c>
      <c r="I112" s="22" t="s">
        <v>102</v>
      </c>
      <c r="J112" s="103"/>
      <c r="K112" s="57"/>
      <c r="L112" s="57"/>
      <c r="M112" s="58">
        <v>20000</v>
      </c>
      <c r="N112" s="117">
        <f>2337/M112</f>
        <v>0.11685</v>
      </c>
      <c r="O112" s="118" t="s">
        <v>563</v>
      </c>
      <c r="P112" s="57"/>
      <c r="Q112" s="58"/>
      <c r="R112" s="57"/>
      <c r="S112" s="57"/>
      <c r="T112" s="57"/>
      <c r="U112" s="58"/>
    </row>
    <row r="113" spans="1:22" ht="76.5">
      <c r="A113" s="216"/>
      <c r="B113" s="55" t="s">
        <v>321</v>
      </c>
      <c r="C113" s="56" t="s">
        <v>322</v>
      </c>
      <c r="D113" s="57">
        <v>2.2700000000000001E-2</v>
      </c>
      <c r="E113" s="56" t="s">
        <v>107</v>
      </c>
      <c r="F113" s="58">
        <v>78417</v>
      </c>
      <c r="G113" s="55" t="s">
        <v>323</v>
      </c>
      <c r="H113" s="22">
        <v>43101</v>
      </c>
      <c r="I113" s="22" t="s">
        <v>102</v>
      </c>
      <c r="J113" s="103"/>
      <c r="K113" s="57"/>
      <c r="L113" s="57"/>
      <c r="M113" s="58">
        <v>78417</v>
      </c>
      <c r="N113" s="117">
        <f>65866/M113</f>
        <v>0.8399454199982147</v>
      </c>
      <c r="O113" s="118" t="s">
        <v>571</v>
      </c>
      <c r="P113" s="57"/>
      <c r="Q113" s="58"/>
      <c r="R113" s="57"/>
      <c r="S113" s="57"/>
      <c r="T113" s="57"/>
      <c r="U113" s="58"/>
    </row>
    <row r="114" spans="1:22" ht="89.25">
      <c r="A114" s="216"/>
      <c r="B114" s="55" t="s">
        <v>324</v>
      </c>
      <c r="C114" s="56" t="s">
        <v>325</v>
      </c>
      <c r="D114" s="57">
        <v>2.2700000000000001E-2</v>
      </c>
      <c r="E114" s="56" t="s">
        <v>101</v>
      </c>
      <c r="F114" s="42">
        <v>1</v>
      </c>
      <c r="G114" s="55" t="s">
        <v>326</v>
      </c>
      <c r="H114" s="22">
        <v>43101</v>
      </c>
      <c r="I114" s="22" t="s">
        <v>102</v>
      </c>
      <c r="J114" s="103"/>
      <c r="K114" s="57"/>
      <c r="L114" s="57"/>
      <c r="M114" s="42">
        <v>1</v>
      </c>
      <c r="N114" s="117">
        <f>252234578340/269344538602</f>
        <v>0.93647556267222953</v>
      </c>
      <c r="O114" s="118" t="s">
        <v>588</v>
      </c>
      <c r="P114" s="57"/>
      <c r="Q114" s="42"/>
      <c r="R114" s="57"/>
      <c r="S114" s="57"/>
      <c r="T114" s="57"/>
      <c r="U114" s="42"/>
    </row>
    <row r="115" spans="1:22" ht="63.75">
      <c r="A115" s="216"/>
      <c r="B115" s="55" t="s">
        <v>327</v>
      </c>
      <c r="C115" s="56" t="s">
        <v>322</v>
      </c>
      <c r="D115" s="57">
        <v>2.2700000000000001E-2</v>
      </c>
      <c r="E115" s="56" t="s">
        <v>107</v>
      </c>
      <c r="F115" s="58">
        <v>2085</v>
      </c>
      <c r="G115" s="55" t="s">
        <v>323</v>
      </c>
      <c r="H115" s="22">
        <v>43101</v>
      </c>
      <c r="I115" s="22" t="s">
        <v>102</v>
      </c>
      <c r="J115" s="103"/>
      <c r="K115" s="57"/>
      <c r="L115" s="57"/>
      <c r="M115" s="58">
        <v>2085</v>
      </c>
      <c r="N115" s="117">
        <f>3092/M115</f>
        <v>1.4829736211031175</v>
      </c>
      <c r="O115" s="118" t="s">
        <v>570</v>
      </c>
      <c r="P115" s="57"/>
      <c r="Q115" s="58"/>
      <c r="R115" s="57"/>
      <c r="S115" s="57"/>
      <c r="T115" s="57"/>
      <c r="U115" s="58"/>
    </row>
    <row r="116" spans="1:22" ht="15.75">
      <c r="A116" s="79"/>
      <c r="B116" s="55"/>
      <c r="C116" s="56"/>
      <c r="D116" s="77">
        <f>SUM(D83:D115)</f>
        <v>0.49940000000000001</v>
      </c>
      <c r="E116" s="56"/>
      <c r="F116" s="58"/>
      <c r="G116" s="55"/>
      <c r="H116" s="135"/>
      <c r="I116" s="22"/>
      <c r="J116" s="22"/>
      <c r="K116" s="103"/>
      <c r="L116" s="57"/>
      <c r="M116" s="57"/>
      <c r="N116" s="58"/>
      <c r="O116" s="72"/>
      <c r="P116" s="72"/>
      <c r="Q116" s="72"/>
      <c r="R116" s="72"/>
      <c r="S116" s="72"/>
      <c r="T116" s="72"/>
      <c r="U116" s="72"/>
      <c r="V116" s="72"/>
    </row>
    <row r="117" spans="1:22" ht="33.75">
      <c r="A117" s="190" t="s">
        <v>493</v>
      </c>
      <c r="B117" s="190"/>
      <c r="C117" s="190"/>
      <c r="D117" s="190"/>
      <c r="E117" s="190"/>
      <c r="F117" s="190"/>
      <c r="G117" s="190"/>
      <c r="H117" s="190"/>
      <c r="I117" s="190"/>
      <c r="J117" s="190"/>
      <c r="K117" s="190"/>
      <c r="L117" s="190"/>
      <c r="M117" s="190"/>
      <c r="N117" s="190"/>
      <c r="O117" s="190"/>
      <c r="P117" s="190"/>
      <c r="Q117" s="190"/>
      <c r="R117" s="190"/>
      <c r="S117" s="190"/>
      <c r="T117" s="190"/>
      <c r="U117" s="190"/>
      <c r="V117" s="190"/>
    </row>
    <row r="118" spans="1:22" ht="18.75">
      <c r="A118" s="188" t="s">
        <v>99</v>
      </c>
      <c r="B118" s="188" t="s">
        <v>74</v>
      </c>
      <c r="C118" s="188" t="s">
        <v>65</v>
      </c>
      <c r="D118" s="188" t="s">
        <v>66</v>
      </c>
      <c r="E118" s="188" t="s">
        <v>67</v>
      </c>
      <c r="F118" s="189" t="s">
        <v>68</v>
      </c>
      <c r="G118" s="188" t="s">
        <v>69</v>
      </c>
      <c r="H118" s="192" t="s">
        <v>70</v>
      </c>
      <c r="I118" s="192"/>
      <c r="J118" s="192" t="s">
        <v>79</v>
      </c>
      <c r="K118" s="192"/>
      <c r="L118" s="192"/>
      <c r="M118" s="192"/>
      <c r="N118" s="184" t="s">
        <v>490</v>
      </c>
      <c r="O118" s="184"/>
      <c r="P118" s="184"/>
      <c r="Q118" s="184"/>
      <c r="R118" s="184"/>
      <c r="S118" s="184"/>
      <c r="T118" s="184"/>
      <c r="U118" s="184"/>
    </row>
    <row r="119" spans="1:22" ht="15.75">
      <c r="A119" s="188"/>
      <c r="B119" s="188"/>
      <c r="C119" s="188"/>
      <c r="D119" s="188"/>
      <c r="E119" s="188"/>
      <c r="F119" s="189"/>
      <c r="G119" s="188"/>
      <c r="H119" s="191" t="s">
        <v>71</v>
      </c>
      <c r="I119" s="191" t="s">
        <v>176</v>
      </c>
      <c r="J119" s="15" t="s">
        <v>75</v>
      </c>
      <c r="K119" s="15" t="s">
        <v>76</v>
      </c>
      <c r="L119" s="15" t="s">
        <v>77</v>
      </c>
      <c r="M119" s="15" t="s">
        <v>78</v>
      </c>
      <c r="N119" s="185" t="s">
        <v>75</v>
      </c>
      <c r="O119" s="185"/>
      <c r="P119" s="185" t="s">
        <v>76</v>
      </c>
      <c r="Q119" s="185"/>
      <c r="R119" s="185" t="s">
        <v>77</v>
      </c>
      <c r="S119" s="185"/>
      <c r="T119" s="185" t="s">
        <v>78</v>
      </c>
      <c r="U119" s="185"/>
    </row>
    <row r="120" spans="1:22" ht="31.5">
      <c r="A120" s="188"/>
      <c r="B120" s="188"/>
      <c r="C120" s="188"/>
      <c r="D120" s="188"/>
      <c r="E120" s="188"/>
      <c r="F120" s="189"/>
      <c r="G120" s="188"/>
      <c r="H120" s="191"/>
      <c r="I120" s="191"/>
      <c r="J120" s="94" t="s">
        <v>64</v>
      </c>
      <c r="K120" s="54" t="s">
        <v>64</v>
      </c>
      <c r="L120" s="54" t="s">
        <v>64</v>
      </c>
      <c r="M120" s="54" t="s">
        <v>64</v>
      </c>
      <c r="N120" s="67" t="s">
        <v>492</v>
      </c>
      <c r="O120" s="67" t="s">
        <v>491</v>
      </c>
      <c r="P120" s="67" t="s">
        <v>492</v>
      </c>
      <c r="Q120" s="67" t="s">
        <v>491</v>
      </c>
      <c r="R120" s="67" t="s">
        <v>492</v>
      </c>
      <c r="S120" s="67" t="s">
        <v>491</v>
      </c>
      <c r="T120" s="67" t="s">
        <v>492</v>
      </c>
      <c r="U120" s="67" t="s">
        <v>491</v>
      </c>
    </row>
    <row r="121" spans="1:22" s="73" customFormat="1" ht="33.75">
      <c r="A121" s="190" t="s">
        <v>328</v>
      </c>
      <c r="B121" s="190"/>
      <c r="C121" s="190"/>
      <c r="D121" s="190"/>
      <c r="E121" s="190"/>
      <c r="F121" s="190"/>
      <c r="G121" s="190"/>
      <c r="H121" s="190"/>
      <c r="I121" s="190"/>
      <c r="J121" s="190"/>
      <c r="K121" s="190"/>
      <c r="L121" s="190"/>
      <c r="M121" s="190"/>
      <c r="N121" s="190"/>
      <c r="O121" s="190"/>
      <c r="P121" s="190"/>
      <c r="Q121" s="190"/>
      <c r="R121" s="190"/>
      <c r="S121" s="190"/>
      <c r="T121" s="190"/>
      <c r="U121" s="190"/>
      <c r="V121" s="190"/>
    </row>
    <row r="122" spans="1:22" ht="267.75">
      <c r="A122" s="220" t="s">
        <v>178</v>
      </c>
      <c r="B122" s="43" t="s">
        <v>329</v>
      </c>
      <c r="C122" s="16" t="s">
        <v>330</v>
      </c>
      <c r="D122" s="24">
        <v>7.1400000000000005E-2</v>
      </c>
      <c r="E122" s="16" t="s">
        <v>101</v>
      </c>
      <c r="F122" s="24">
        <v>1</v>
      </c>
      <c r="G122" s="16" t="s">
        <v>331</v>
      </c>
      <c r="H122" s="22">
        <v>43101</v>
      </c>
      <c r="I122" s="22">
        <v>43159</v>
      </c>
      <c r="J122" s="24">
        <v>0.2</v>
      </c>
      <c r="K122" s="24">
        <v>0.4</v>
      </c>
      <c r="L122" s="24">
        <v>0.7</v>
      </c>
      <c r="M122" s="24">
        <v>1</v>
      </c>
      <c r="N122" s="105">
        <f>+J122</f>
        <v>0.2</v>
      </c>
      <c r="O122" s="104" t="s">
        <v>589</v>
      </c>
      <c r="P122" s="24"/>
      <c r="Q122" s="24"/>
      <c r="R122" s="24"/>
      <c r="S122" s="24"/>
      <c r="T122" s="24"/>
      <c r="U122" s="24"/>
    </row>
    <row r="123" spans="1:22" ht="409.5">
      <c r="A123" s="220"/>
      <c r="B123" s="43" t="s">
        <v>332</v>
      </c>
      <c r="C123" s="16" t="s">
        <v>333</v>
      </c>
      <c r="D123" s="24">
        <v>7.1400000000000005E-2</v>
      </c>
      <c r="E123" s="16" t="s">
        <v>101</v>
      </c>
      <c r="F123" s="24">
        <v>1</v>
      </c>
      <c r="G123" s="16" t="s">
        <v>334</v>
      </c>
      <c r="H123" s="22">
        <v>43101</v>
      </c>
      <c r="I123" s="22">
        <v>43465</v>
      </c>
      <c r="J123" s="24">
        <v>0.15</v>
      </c>
      <c r="K123" s="24">
        <v>0.5</v>
      </c>
      <c r="L123" s="24">
        <v>0.65</v>
      </c>
      <c r="M123" s="24">
        <v>1</v>
      </c>
      <c r="N123" s="110">
        <v>0.2</v>
      </c>
      <c r="O123" s="104" t="s">
        <v>590</v>
      </c>
      <c r="P123" s="24"/>
      <c r="Q123" s="24"/>
      <c r="R123" s="24"/>
      <c r="S123" s="24"/>
      <c r="T123" s="24"/>
      <c r="U123" s="24"/>
    </row>
    <row r="124" spans="1:22" ht="409.5">
      <c r="A124" s="220"/>
      <c r="B124" s="43" t="s">
        <v>335</v>
      </c>
      <c r="C124" s="16" t="s">
        <v>336</v>
      </c>
      <c r="D124" s="24">
        <v>7.1400000000000005E-2</v>
      </c>
      <c r="E124" s="16" t="s">
        <v>101</v>
      </c>
      <c r="F124" s="24">
        <v>1</v>
      </c>
      <c r="G124" s="16" t="s">
        <v>337</v>
      </c>
      <c r="H124" s="22">
        <v>43101</v>
      </c>
      <c r="I124" s="22">
        <v>43465</v>
      </c>
      <c r="J124" s="24">
        <v>0.25</v>
      </c>
      <c r="K124" s="24">
        <v>0.5</v>
      </c>
      <c r="L124" s="24">
        <v>0.75</v>
      </c>
      <c r="M124" s="24">
        <v>1</v>
      </c>
      <c r="N124" s="120">
        <v>0.25</v>
      </c>
      <c r="O124" s="104" t="s">
        <v>591</v>
      </c>
      <c r="P124" s="24"/>
      <c r="Q124" s="24"/>
      <c r="R124" s="24"/>
      <c r="S124" s="24"/>
      <c r="T124" s="24"/>
      <c r="U124" s="24"/>
    </row>
    <row r="125" spans="1:22" ht="409.5">
      <c r="A125" s="220"/>
      <c r="B125" s="43" t="s">
        <v>338</v>
      </c>
      <c r="C125" s="16" t="s">
        <v>339</v>
      </c>
      <c r="D125" s="24">
        <v>7.1400000000000005E-2</v>
      </c>
      <c r="E125" s="16" t="s">
        <v>101</v>
      </c>
      <c r="F125" s="24">
        <v>1</v>
      </c>
      <c r="G125" s="16" t="s">
        <v>340</v>
      </c>
      <c r="H125" s="22">
        <v>43101</v>
      </c>
      <c r="I125" s="22">
        <v>43465</v>
      </c>
      <c r="J125" s="24">
        <v>0.25</v>
      </c>
      <c r="K125" s="24">
        <v>0.55000000000000004</v>
      </c>
      <c r="L125" s="24">
        <v>0.85</v>
      </c>
      <c r="M125" s="24">
        <v>1</v>
      </c>
      <c r="N125" s="112">
        <v>0.25</v>
      </c>
      <c r="O125" s="104" t="s">
        <v>592</v>
      </c>
      <c r="P125" s="24"/>
      <c r="Q125" s="24"/>
      <c r="R125" s="24"/>
      <c r="S125" s="24"/>
      <c r="T125" s="24"/>
      <c r="U125" s="24"/>
    </row>
    <row r="126" spans="1:22" ht="409.5">
      <c r="A126" s="220"/>
      <c r="B126" s="43" t="s">
        <v>341</v>
      </c>
      <c r="C126" s="16" t="s">
        <v>342</v>
      </c>
      <c r="D126" s="24">
        <v>7.1400000000000005E-2</v>
      </c>
      <c r="E126" s="16" t="s">
        <v>101</v>
      </c>
      <c r="F126" s="24">
        <v>1</v>
      </c>
      <c r="G126" s="16" t="s">
        <v>343</v>
      </c>
      <c r="H126" s="22">
        <v>43101</v>
      </c>
      <c r="I126" s="22">
        <v>43465</v>
      </c>
      <c r="J126" s="24">
        <v>0.25</v>
      </c>
      <c r="K126" s="24">
        <v>0.5</v>
      </c>
      <c r="L126" s="24">
        <v>0.75</v>
      </c>
      <c r="M126" s="24">
        <v>1</v>
      </c>
      <c r="N126" s="112">
        <v>0</v>
      </c>
      <c r="O126" s="104" t="s">
        <v>593</v>
      </c>
      <c r="P126" s="24"/>
      <c r="Q126" s="24"/>
      <c r="R126" s="24"/>
      <c r="S126" s="24"/>
      <c r="T126" s="24"/>
      <c r="U126" s="24"/>
    </row>
    <row r="127" spans="1:22" ht="409.5">
      <c r="A127" s="220"/>
      <c r="B127" s="43" t="s">
        <v>344</v>
      </c>
      <c r="C127" s="16" t="s">
        <v>345</v>
      </c>
      <c r="D127" s="24">
        <v>7.1400000000000005E-2</v>
      </c>
      <c r="E127" s="16" t="s">
        <v>101</v>
      </c>
      <c r="F127" s="24">
        <v>1</v>
      </c>
      <c r="G127" s="16" t="s">
        <v>346</v>
      </c>
      <c r="H127" s="22">
        <v>43101</v>
      </c>
      <c r="I127" s="22">
        <v>43465</v>
      </c>
      <c r="J127" s="24">
        <v>0.05</v>
      </c>
      <c r="K127" s="24">
        <v>0.5</v>
      </c>
      <c r="L127" s="24">
        <v>0.75</v>
      </c>
      <c r="M127" s="24">
        <v>1</v>
      </c>
      <c r="N127" s="121">
        <v>0.05</v>
      </c>
      <c r="O127" s="104" t="s">
        <v>594</v>
      </c>
      <c r="P127" s="24"/>
      <c r="Q127" s="24"/>
      <c r="R127" s="24"/>
      <c r="S127" s="24"/>
      <c r="T127" s="24"/>
      <c r="U127" s="24"/>
    </row>
    <row r="128" spans="1:22" ht="299.25">
      <c r="A128" s="220"/>
      <c r="B128" s="44" t="s">
        <v>347</v>
      </c>
      <c r="C128" s="16" t="s">
        <v>348</v>
      </c>
      <c r="D128" s="24">
        <v>7.1400000000000005E-2</v>
      </c>
      <c r="E128" s="16" t="s">
        <v>101</v>
      </c>
      <c r="F128" s="24">
        <v>1</v>
      </c>
      <c r="G128" s="16" t="s">
        <v>349</v>
      </c>
      <c r="H128" s="22">
        <v>43101</v>
      </c>
      <c r="I128" s="22">
        <v>43465</v>
      </c>
      <c r="J128" s="24">
        <v>0.25</v>
      </c>
      <c r="K128" s="24">
        <v>0.5</v>
      </c>
      <c r="L128" s="24">
        <v>0.75</v>
      </c>
      <c r="M128" s="24">
        <v>1</v>
      </c>
      <c r="N128" s="121">
        <v>0.25</v>
      </c>
      <c r="O128" s="104" t="s">
        <v>595</v>
      </c>
      <c r="P128" s="24"/>
      <c r="Q128" s="24"/>
      <c r="R128" s="24"/>
      <c r="S128" s="24"/>
      <c r="T128" s="24"/>
      <c r="U128" s="24"/>
    </row>
    <row r="129" spans="1:22">
      <c r="A129" s="76"/>
      <c r="B129" s="76"/>
      <c r="C129" s="76"/>
      <c r="D129" s="77">
        <f>SUM(D122:D128)</f>
        <v>0.49980000000000008</v>
      </c>
      <c r="E129" s="76"/>
      <c r="F129" s="58"/>
      <c r="G129" s="76"/>
      <c r="H129" s="76"/>
      <c r="I129" s="76"/>
      <c r="J129" s="76"/>
      <c r="K129" s="76"/>
      <c r="L129" s="76"/>
      <c r="M129" s="76"/>
      <c r="N129" s="76"/>
      <c r="O129" s="72"/>
      <c r="P129" s="72"/>
      <c r="Q129" s="72"/>
      <c r="R129" s="72"/>
      <c r="S129" s="72"/>
      <c r="T129" s="72"/>
      <c r="U129" s="72"/>
      <c r="V129" s="72"/>
    </row>
    <row r="130" spans="1:22" ht="33.75">
      <c r="A130" s="190" t="s">
        <v>493</v>
      </c>
      <c r="B130" s="190"/>
      <c r="C130" s="190"/>
      <c r="D130" s="190"/>
      <c r="E130" s="190"/>
      <c r="F130" s="190"/>
      <c r="G130" s="190"/>
      <c r="H130" s="190"/>
      <c r="I130" s="190"/>
      <c r="J130" s="190"/>
      <c r="K130" s="190"/>
      <c r="L130" s="190"/>
      <c r="M130" s="190"/>
      <c r="N130" s="190"/>
      <c r="O130" s="190"/>
      <c r="P130" s="190"/>
      <c r="Q130" s="190"/>
      <c r="R130" s="190"/>
      <c r="S130" s="190"/>
      <c r="T130" s="190"/>
      <c r="U130" s="190"/>
      <c r="V130" s="190"/>
    </row>
    <row r="131" spans="1:22" ht="18.75">
      <c r="A131" s="188" t="s">
        <v>99</v>
      </c>
      <c r="B131" s="188" t="s">
        <v>74</v>
      </c>
      <c r="C131" s="188" t="s">
        <v>65</v>
      </c>
      <c r="D131" s="188" t="s">
        <v>66</v>
      </c>
      <c r="E131" s="188" t="s">
        <v>67</v>
      </c>
      <c r="F131" s="189" t="s">
        <v>68</v>
      </c>
      <c r="G131" s="188" t="s">
        <v>69</v>
      </c>
      <c r="H131" s="192" t="s">
        <v>70</v>
      </c>
      <c r="I131" s="192"/>
      <c r="J131" s="192" t="s">
        <v>79</v>
      </c>
      <c r="K131" s="192"/>
      <c r="L131" s="192"/>
      <c r="M131" s="192"/>
      <c r="N131" s="184" t="s">
        <v>490</v>
      </c>
      <c r="O131" s="184"/>
      <c r="P131" s="184"/>
      <c r="Q131" s="184"/>
      <c r="R131" s="184"/>
      <c r="S131" s="184"/>
      <c r="T131" s="184"/>
      <c r="U131" s="184"/>
    </row>
    <row r="132" spans="1:22" ht="15.75">
      <c r="A132" s="188"/>
      <c r="B132" s="188"/>
      <c r="C132" s="188"/>
      <c r="D132" s="188"/>
      <c r="E132" s="188"/>
      <c r="F132" s="189"/>
      <c r="G132" s="188"/>
      <c r="H132" s="191" t="s">
        <v>71</v>
      </c>
      <c r="I132" s="191" t="s">
        <v>176</v>
      </c>
      <c r="J132" s="15" t="s">
        <v>75</v>
      </c>
      <c r="K132" s="15" t="s">
        <v>76</v>
      </c>
      <c r="L132" s="15" t="s">
        <v>77</v>
      </c>
      <c r="M132" s="15" t="s">
        <v>78</v>
      </c>
      <c r="N132" s="185" t="s">
        <v>75</v>
      </c>
      <c r="O132" s="185"/>
      <c r="P132" s="185" t="s">
        <v>76</v>
      </c>
      <c r="Q132" s="185"/>
      <c r="R132" s="185" t="s">
        <v>77</v>
      </c>
      <c r="S132" s="185"/>
      <c r="T132" s="185" t="s">
        <v>78</v>
      </c>
      <c r="U132" s="185"/>
    </row>
    <row r="133" spans="1:22" ht="31.5">
      <c r="A133" s="188"/>
      <c r="B133" s="188"/>
      <c r="C133" s="188"/>
      <c r="D133" s="188"/>
      <c r="E133" s="188"/>
      <c r="F133" s="189"/>
      <c r="G133" s="188"/>
      <c r="H133" s="191"/>
      <c r="I133" s="191"/>
      <c r="J133" s="94" t="s">
        <v>64</v>
      </c>
      <c r="K133" s="54" t="s">
        <v>64</v>
      </c>
      <c r="L133" s="54" t="s">
        <v>64</v>
      </c>
      <c r="M133" s="54" t="s">
        <v>64</v>
      </c>
      <c r="N133" s="67" t="s">
        <v>492</v>
      </c>
      <c r="O133" s="67" t="s">
        <v>491</v>
      </c>
      <c r="P133" s="67" t="s">
        <v>492</v>
      </c>
      <c r="Q133" s="67" t="s">
        <v>491</v>
      </c>
      <c r="R133" s="67" t="s">
        <v>492</v>
      </c>
      <c r="S133" s="67" t="s">
        <v>491</v>
      </c>
      <c r="T133" s="67" t="s">
        <v>492</v>
      </c>
      <c r="U133" s="67" t="s">
        <v>491</v>
      </c>
    </row>
    <row r="134" spans="1:22" ht="33.75">
      <c r="A134" s="190" t="s">
        <v>350</v>
      </c>
      <c r="B134" s="190"/>
      <c r="C134" s="190"/>
      <c r="D134" s="190"/>
      <c r="E134" s="190"/>
      <c r="F134" s="190"/>
      <c r="G134" s="190"/>
      <c r="H134" s="190"/>
      <c r="I134" s="190"/>
      <c r="J134" s="190"/>
      <c r="K134" s="190"/>
      <c r="L134" s="190"/>
      <c r="M134" s="190"/>
      <c r="N134" s="190"/>
      <c r="O134" s="190"/>
      <c r="P134" s="190"/>
      <c r="Q134" s="190"/>
      <c r="R134" s="190"/>
      <c r="S134" s="190"/>
      <c r="T134" s="190"/>
      <c r="U134" s="190"/>
      <c r="V134" s="190"/>
    </row>
    <row r="135" spans="1:22" ht="409.5">
      <c r="A135" s="220" t="s">
        <v>178</v>
      </c>
      <c r="B135" s="221" t="s">
        <v>179</v>
      </c>
      <c r="C135" s="16" t="s">
        <v>351</v>
      </c>
      <c r="D135" s="24">
        <v>0.18</v>
      </c>
      <c r="E135" s="16" t="s">
        <v>107</v>
      </c>
      <c r="F135" s="25">
        <v>200</v>
      </c>
      <c r="G135" s="16" t="s">
        <v>352</v>
      </c>
      <c r="H135" s="22">
        <v>43102</v>
      </c>
      <c r="I135" s="22">
        <v>43464</v>
      </c>
      <c r="J135" s="25">
        <v>50</v>
      </c>
      <c r="K135" s="25">
        <v>100</v>
      </c>
      <c r="L135" s="25">
        <v>150</v>
      </c>
      <c r="M135" s="25">
        <v>200</v>
      </c>
      <c r="N135" s="25">
        <v>54</v>
      </c>
      <c r="O135" s="104" t="s">
        <v>596</v>
      </c>
      <c r="P135" s="72"/>
      <c r="Q135" s="72"/>
      <c r="R135" s="72"/>
      <c r="S135" s="72"/>
      <c r="T135" s="72"/>
      <c r="U135" s="72"/>
    </row>
    <row r="136" spans="1:22" ht="409.5">
      <c r="A136" s="220"/>
      <c r="B136" s="221"/>
      <c r="C136" s="16" t="s">
        <v>353</v>
      </c>
      <c r="D136" s="24">
        <v>0.12</v>
      </c>
      <c r="E136" s="16" t="s">
        <v>107</v>
      </c>
      <c r="F136" s="25">
        <v>45000</v>
      </c>
      <c r="G136" s="16" t="s">
        <v>354</v>
      </c>
      <c r="H136" s="22">
        <v>43102</v>
      </c>
      <c r="I136" s="22">
        <v>43464</v>
      </c>
      <c r="J136" s="25">
        <v>11250</v>
      </c>
      <c r="K136" s="25">
        <v>22500</v>
      </c>
      <c r="L136" s="25">
        <v>33750</v>
      </c>
      <c r="M136" s="25">
        <v>45000</v>
      </c>
      <c r="N136" s="25">
        <v>99932</v>
      </c>
      <c r="O136" s="104" t="s">
        <v>597</v>
      </c>
      <c r="P136" s="72"/>
      <c r="Q136" s="72"/>
      <c r="R136" s="72"/>
      <c r="S136" s="72"/>
      <c r="T136" s="72"/>
      <c r="U136" s="72"/>
    </row>
    <row r="137" spans="1:22" ht="178.5">
      <c r="A137" s="220"/>
      <c r="B137" s="221"/>
      <c r="C137" s="16" t="s">
        <v>355</v>
      </c>
      <c r="D137" s="24">
        <v>0.1</v>
      </c>
      <c r="E137" s="16" t="s">
        <v>107</v>
      </c>
      <c r="F137" s="25">
        <v>8000</v>
      </c>
      <c r="G137" s="16" t="s">
        <v>356</v>
      </c>
      <c r="H137" s="22">
        <v>43102</v>
      </c>
      <c r="I137" s="22">
        <v>43464</v>
      </c>
      <c r="J137" s="25">
        <v>2000</v>
      </c>
      <c r="K137" s="25">
        <v>4000</v>
      </c>
      <c r="L137" s="25">
        <v>6000</v>
      </c>
      <c r="M137" s="25">
        <v>8000</v>
      </c>
      <c r="N137" s="25">
        <v>2700</v>
      </c>
      <c r="O137" s="104" t="s">
        <v>598</v>
      </c>
      <c r="P137" s="72"/>
      <c r="Q137" s="72"/>
      <c r="R137" s="72"/>
      <c r="S137" s="72"/>
      <c r="T137" s="72"/>
      <c r="U137" s="72"/>
    </row>
    <row r="138" spans="1:22" ht="183.75">
      <c r="A138" s="220"/>
      <c r="B138" s="221"/>
      <c r="C138" s="16" t="s">
        <v>357</v>
      </c>
      <c r="D138" s="24">
        <v>0.1</v>
      </c>
      <c r="E138" s="16" t="s">
        <v>107</v>
      </c>
      <c r="F138" s="25">
        <v>4000</v>
      </c>
      <c r="G138" s="16" t="s">
        <v>358</v>
      </c>
      <c r="H138" s="22">
        <v>43102</v>
      </c>
      <c r="I138" s="22">
        <v>43464</v>
      </c>
      <c r="J138" s="25">
        <v>1000</v>
      </c>
      <c r="K138" s="25">
        <v>2000</v>
      </c>
      <c r="L138" s="25">
        <v>3000</v>
      </c>
      <c r="M138" s="25">
        <v>4000</v>
      </c>
      <c r="N138" s="25">
        <v>865</v>
      </c>
      <c r="O138" s="104" t="s">
        <v>599</v>
      </c>
      <c r="P138" s="72"/>
      <c r="Q138" s="72"/>
      <c r="R138" s="72"/>
      <c r="S138" s="72"/>
      <c r="T138" s="72"/>
      <c r="U138" s="72"/>
    </row>
    <row r="139" spans="1:22">
      <c r="A139" s="76"/>
      <c r="B139" s="76"/>
      <c r="C139" s="76"/>
      <c r="D139" s="74">
        <f>SUM(D135:D138)</f>
        <v>0.5</v>
      </c>
      <c r="E139" s="76"/>
      <c r="F139" s="58"/>
      <c r="G139" s="76"/>
      <c r="H139" s="76"/>
      <c r="I139" s="76"/>
      <c r="J139" s="76"/>
      <c r="K139" s="76"/>
      <c r="L139" s="76"/>
      <c r="M139" s="76"/>
      <c r="N139" s="76"/>
      <c r="O139" s="72"/>
      <c r="P139" s="72"/>
      <c r="Q139" s="72"/>
      <c r="R139" s="72"/>
      <c r="S139" s="72"/>
      <c r="T139" s="72"/>
      <c r="U139" s="72"/>
      <c r="V139" s="72"/>
    </row>
    <row r="140" spans="1:22" ht="33.75">
      <c r="A140" s="190" t="s">
        <v>493</v>
      </c>
      <c r="B140" s="190"/>
      <c r="C140" s="190"/>
      <c r="D140" s="190"/>
      <c r="E140" s="190"/>
      <c r="F140" s="190"/>
      <c r="G140" s="190"/>
      <c r="H140" s="190"/>
      <c r="I140" s="190"/>
      <c r="J140" s="190"/>
      <c r="K140" s="190"/>
      <c r="L140" s="190"/>
      <c r="M140" s="190"/>
      <c r="N140" s="190"/>
      <c r="O140" s="190"/>
      <c r="P140" s="190"/>
      <c r="Q140" s="190"/>
      <c r="R140" s="190"/>
      <c r="S140" s="190"/>
      <c r="T140" s="190"/>
      <c r="U140" s="190"/>
      <c r="V140" s="190"/>
    </row>
    <row r="141" spans="1:22" ht="18.75">
      <c r="A141" s="188" t="s">
        <v>99</v>
      </c>
      <c r="B141" s="188" t="s">
        <v>74</v>
      </c>
      <c r="C141" s="188" t="s">
        <v>65</v>
      </c>
      <c r="D141" s="188" t="s">
        <v>66</v>
      </c>
      <c r="E141" s="188" t="s">
        <v>67</v>
      </c>
      <c r="F141" s="189" t="s">
        <v>68</v>
      </c>
      <c r="G141" s="188" t="s">
        <v>69</v>
      </c>
      <c r="H141" s="192" t="s">
        <v>70</v>
      </c>
      <c r="I141" s="192"/>
      <c r="J141" s="192" t="s">
        <v>79</v>
      </c>
      <c r="K141" s="192"/>
      <c r="L141" s="192"/>
      <c r="M141" s="192"/>
      <c r="N141" s="184" t="s">
        <v>490</v>
      </c>
      <c r="O141" s="184"/>
      <c r="P141" s="184"/>
      <c r="Q141" s="184"/>
      <c r="R141" s="184"/>
      <c r="S141" s="184"/>
      <c r="T141" s="184"/>
      <c r="U141" s="184"/>
    </row>
    <row r="142" spans="1:22" ht="15.75">
      <c r="A142" s="188"/>
      <c r="B142" s="188"/>
      <c r="C142" s="188"/>
      <c r="D142" s="188"/>
      <c r="E142" s="188"/>
      <c r="F142" s="189"/>
      <c r="G142" s="188"/>
      <c r="H142" s="191" t="s">
        <v>71</v>
      </c>
      <c r="I142" s="191" t="s">
        <v>176</v>
      </c>
      <c r="J142" s="15" t="s">
        <v>75</v>
      </c>
      <c r="K142" s="15" t="s">
        <v>76</v>
      </c>
      <c r="L142" s="15" t="s">
        <v>77</v>
      </c>
      <c r="M142" s="15" t="s">
        <v>78</v>
      </c>
      <c r="N142" s="185" t="s">
        <v>75</v>
      </c>
      <c r="O142" s="185"/>
      <c r="P142" s="185" t="s">
        <v>76</v>
      </c>
      <c r="Q142" s="185"/>
      <c r="R142" s="185" t="s">
        <v>77</v>
      </c>
      <c r="S142" s="185"/>
      <c r="T142" s="185" t="s">
        <v>78</v>
      </c>
      <c r="U142" s="185"/>
    </row>
    <row r="143" spans="1:22" ht="31.5">
      <c r="A143" s="188"/>
      <c r="B143" s="188"/>
      <c r="C143" s="188"/>
      <c r="D143" s="188"/>
      <c r="E143" s="188"/>
      <c r="F143" s="189"/>
      <c r="G143" s="188"/>
      <c r="H143" s="191"/>
      <c r="I143" s="191"/>
      <c r="J143" s="94" t="s">
        <v>64</v>
      </c>
      <c r="K143" s="54" t="s">
        <v>64</v>
      </c>
      <c r="L143" s="54" t="s">
        <v>64</v>
      </c>
      <c r="M143" s="54" t="s">
        <v>64</v>
      </c>
      <c r="N143" s="67" t="s">
        <v>492</v>
      </c>
      <c r="O143" s="67" t="s">
        <v>491</v>
      </c>
      <c r="P143" s="67" t="s">
        <v>492</v>
      </c>
      <c r="Q143" s="67" t="s">
        <v>491</v>
      </c>
      <c r="R143" s="67" t="s">
        <v>492</v>
      </c>
      <c r="S143" s="67" t="s">
        <v>491</v>
      </c>
      <c r="T143" s="67" t="s">
        <v>492</v>
      </c>
      <c r="U143" s="67" t="s">
        <v>491</v>
      </c>
    </row>
    <row r="144" spans="1:22" ht="33.75">
      <c r="A144" s="190" t="s">
        <v>359</v>
      </c>
      <c r="B144" s="190"/>
      <c r="C144" s="190"/>
      <c r="D144" s="190"/>
      <c r="E144" s="190"/>
      <c r="F144" s="190"/>
      <c r="G144" s="190"/>
      <c r="H144" s="190"/>
      <c r="I144" s="190"/>
      <c r="J144" s="190"/>
      <c r="K144" s="190"/>
      <c r="L144" s="190"/>
      <c r="M144" s="190"/>
      <c r="N144" s="190"/>
      <c r="O144" s="190"/>
      <c r="P144" s="190"/>
      <c r="Q144" s="190"/>
      <c r="R144" s="190"/>
      <c r="S144" s="190"/>
      <c r="T144" s="190"/>
      <c r="U144" s="190"/>
      <c r="V144" s="190"/>
    </row>
    <row r="145" spans="1:22" ht="409.5">
      <c r="A145" s="233" t="s">
        <v>178</v>
      </c>
      <c r="B145" s="221" t="s">
        <v>179</v>
      </c>
      <c r="C145" s="80" t="s">
        <v>360</v>
      </c>
      <c r="D145" s="24">
        <v>0.1</v>
      </c>
      <c r="E145" s="16" t="s">
        <v>107</v>
      </c>
      <c r="F145" s="25">
        <v>1</v>
      </c>
      <c r="G145" s="80" t="s">
        <v>361</v>
      </c>
      <c r="H145" s="22">
        <v>43102</v>
      </c>
      <c r="I145" s="22">
        <v>43464</v>
      </c>
      <c r="J145" s="26">
        <v>0.25</v>
      </c>
      <c r="K145" s="26">
        <v>0.5</v>
      </c>
      <c r="L145" s="26">
        <v>0.75</v>
      </c>
      <c r="M145" s="26">
        <v>1</v>
      </c>
      <c r="N145" s="126">
        <v>0.01</v>
      </c>
      <c r="O145" s="122" t="s">
        <v>600</v>
      </c>
      <c r="P145" s="72"/>
      <c r="Q145" s="72"/>
      <c r="R145" s="72"/>
      <c r="S145" s="72"/>
      <c r="T145" s="72"/>
      <c r="U145" s="72"/>
    </row>
    <row r="146" spans="1:22" ht="267.75">
      <c r="A146" s="220"/>
      <c r="B146" s="221"/>
      <c r="C146" s="80" t="s">
        <v>362</v>
      </c>
      <c r="D146" s="24">
        <v>0.1</v>
      </c>
      <c r="E146" s="16" t="s">
        <v>107</v>
      </c>
      <c r="F146" s="25">
        <v>1</v>
      </c>
      <c r="G146" s="80" t="s">
        <v>363</v>
      </c>
      <c r="H146" s="22">
        <v>43102</v>
      </c>
      <c r="I146" s="22">
        <v>43464</v>
      </c>
      <c r="J146" s="26"/>
      <c r="K146" s="26"/>
      <c r="L146" s="26"/>
      <c r="M146" s="26">
        <v>1</v>
      </c>
      <c r="N146" s="125">
        <v>2.5000000000000001E-2</v>
      </c>
      <c r="O146" s="123" t="s">
        <v>601</v>
      </c>
      <c r="P146" s="72"/>
      <c r="Q146" s="72"/>
      <c r="R146" s="72"/>
      <c r="S146" s="72"/>
      <c r="T146" s="72"/>
      <c r="U146" s="72"/>
    </row>
    <row r="147" spans="1:22" ht="255">
      <c r="A147" s="220"/>
      <c r="B147" s="221"/>
      <c r="C147" s="80" t="s">
        <v>364</v>
      </c>
      <c r="D147" s="24">
        <v>0.1</v>
      </c>
      <c r="E147" s="16" t="s">
        <v>107</v>
      </c>
      <c r="F147" s="25">
        <v>1</v>
      </c>
      <c r="G147" s="80" t="s">
        <v>365</v>
      </c>
      <c r="H147" s="22">
        <v>43102</v>
      </c>
      <c r="I147" s="22">
        <v>43464</v>
      </c>
      <c r="J147" s="26"/>
      <c r="K147" s="26"/>
      <c r="L147" s="26"/>
      <c r="M147" s="26">
        <v>1</v>
      </c>
      <c r="N147" s="127">
        <v>2.5000000000000001E-2</v>
      </c>
      <c r="O147" s="124" t="s">
        <v>602</v>
      </c>
      <c r="P147" s="72"/>
      <c r="Q147" s="72"/>
      <c r="R147" s="72"/>
      <c r="S147" s="72"/>
      <c r="T147" s="72"/>
      <c r="U147" s="72"/>
    </row>
    <row r="148" spans="1:22" ht="409.5">
      <c r="A148" s="220"/>
      <c r="B148" s="221"/>
      <c r="C148" s="80" t="s">
        <v>366</v>
      </c>
      <c r="D148" s="24">
        <v>0.1</v>
      </c>
      <c r="E148" s="16" t="s">
        <v>107</v>
      </c>
      <c r="F148" s="25">
        <v>4</v>
      </c>
      <c r="G148" s="80" t="s">
        <v>367</v>
      </c>
      <c r="H148" s="22">
        <v>43102</v>
      </c>
      <c r="I148" s="22">
        <v>43464</v>
      </c>
      <c r="J148" s="27"/>
      <c r="K148" s="27"/>
      <c r="L148" s="27"/>
      <c r="M148" s="27">
        <v>4</v>
      </c>
      <c r="N148" s="127">
        <v>1.4999999999999999E-2</v>
      </c>
      <c r="O148" s="122" t="s">
        <v>603</v>
      </c>
      <c r="P148" s="72"/>
      <c r="Q148" s="72"/>
      <c r="R148" s="72"/>
      <c r="S148" s="72"/>
      <c r="T148" s="72"/>
      <c r="U148" s="72"/>
    </row>
    <row r="149" spans="1:22" ht="409.5">
      <c r="A149" s="220"/>
      <c r="B149" s="221"/>
      <c r="C149" s="80" t="s">
        <v>368</v>
      </c>
      <c r="D149" s="24">
        <v>0.1</v>
      </c>
      <c r="E149" s="16" t="s">
        <v>107</v>
      </c>
      <c r="F149" s="25">
        <v>1</v>
      </c>
      <c r="G149" s="80" t="s">
        <v>369</v>
      </c>
      <c r="H149" s="22">
        <v>43102</v>
      </c>
      <c r="I149" s="22">
        <v>43464</v>
      </c>
      <c r="J149" s="26"/>
      <c r="K149" s="26"/>
      <c r="L149" s="26"/>
      <c r="M149" s="26">
        <v>1</v>
      </c>
      <c r="N149" s="128">
        <v>2.5000000000000001E-2</v>
      </c>
      <c r="O149" s="122" t="s">
        <v>604</v>
      </c>
      <c r="P149" s="72"/>
      <c r="Q149" s="72"/>
      <c r="R149" s="72"/>
      <c r="S149" s="72"/>
      <c r="T149" s="72"/>
      <c r="U149" s="72"/>
    </row>
    <row r="150" spans="1:22">
      <c r="A150" s="76"/>
      <c r="B150" s="76"/>
      <c r="C150" s="76"/>
      <c r="D150" s="77">
        <f>SUM(D145:D149)</f>
        <v>0.5</v>
      </c>
      <c r="E150" s="76"/>
      <c r="F150" s="58"/>
      <c r="G150" s="76"/>
      <c r="H150" s="76"/>
      <c r="I150" s="76"/>
      <c r="J150" s="76"/>
      <c r="K150" s="76"/>
      <c r="L150" s="76"/>
      <c r="M150" s="76"/>
      <c r="N150" s="76"/>
      <c r="O150" s="72"/>
      <c r="P150" s="72"/>
      <c r="Q150" s="72"/>
      <c r="R150" s="72"/>
      <c r="S150" s="72"/>
      <c r="T150" s="72"/>
      <c r="U150" s="72"/>
      <c r="V150" s="72"/>
    </row>
    <row r="151" spans="1:22" ht="33.75">
      <c r="A151" s="190" t="s">
        <v>493</v>
      </c>
      <c r="B151" s="190"/>
      <c r="C151" s="190"/>
      <c r="D151" s="190"/>
      <c r="E151" s="190"/>
      <c r="F151" s="190"/>
      <c r="G151" s="190"/>
      <c r="H151" s="190"/>
      <c r="I151" s="190"/>
      <c r="J151" s="190"/>
      <c r="K151" s="190"/>
      <c r="L151" s="190"/>
      <c r="M151" s="190"/>
      <c r="N151" s="190"/>
      <c r="O151" s="190"/>
      <c r="P151" s="190"/>
      <c r="Q151" s="190"/>
      <c r="R151" s="190"/>
      <c r="S151" s="190"/>
      <c r="T151" s="190"/>
      <c r="U151" s="190"/>
      <c r="V151" s="190"/>
    </row>
    <row r="152" spans="1:22" ht="18.75">
      <c r="A152" s="188" t="s">
        <v>99</v>
      </c>
      <c r="B152" s="188" t="s">
        <v>74</v>
      </c>
      <c r="C152" s="188" t="s">
        <v>65</v>
      </c>
      <c r="D152" s="188" t="s">
        <v>66</v>
      </c>
      <c r="E152" s="188" t="s">
        <v>67</v>
      </c>
      <c r="F152" s="189" t="s">
        <v>68</v>
      </c>
      <c r="G152" s="188" t="s">
        <v>69</v>
      </c>
      <c r="H152" s="192" t="s">
        <v>70</v>
      </c>
      <c r="I152" s="192"/>
      <c r="J152" s="192" t="s">
        <v>79</v>
      </c>
      <c r="K152" s="192"/>
      <c r="L152" s="192"/>
      <c r="M152" s="192"/>
      <c r="N152" s="184" t="s">
        <v>490</v>
      </c>
      <c r="O152" s="184"/>
      <c r="P152" s="184"/>
      <c r="Q152" s="184"/>
      <c r="R152" s="184"/>
      <c r="S152" s="184"/>
      <c r="T152" s="184"/>
      <c r="U152" s="184"/>
    </row>
    <row r="153" spans="1:22" ht="15.75">
      <c r="A153" s="188"/>
      <c r="B153" s="188"/>
      <c r="C153" s="188"/>
      <c r="D153" s="188"/>
      <c r="E153" s="188"/>
      <c r="F153" s="189"/>
      <c r="G153" s="188"/>
      <c r="H153" s="191" t="s">
        <v>71</v>
      </c>
      <c r="I153" s="191" t="s">
        <v>176</v>
      </c>
      <c r="J153" s="15" t="s">
        <v>75</v>
      </c>
      <c r="K153" s="15" t="s">
        <v>76</v>
      </c>
      <c r="L153" s="15" t="s">
        <v>77</v>
      </c>
      <c r="M153" s="15" t="s">
        <v>78</v>
      </c>
      <c r="N153" s="185" t="s">
        <v>75</v>
      </c>
      <c r="O153" s="185"/>
      <c r="P153" s="185" t="s">
        <v>76</v>
      </c>
      <c r="Q153" s="185"/>
      <c r="R153" s="185" t="s">
        <v>77</v>
      </c>
      <c r="S153" s="185"/>
      <c r="T153" s="185" t="s">
        <v>78</v>
      </c>
      <c r="U153" s="185"/>
    </row>
    <row r="154" spans="1:22" ht="31.5">
      <c r="A154" s="188"/>
      <c r="B154" s="188"/>
      <c r="C154" s="188"/>
      <c r="D154" s="188"/>
      <c r="E154" s="188"/>
      <c r="F154" s="189"/>
      <c r="G154" s="188"/>
      <c r="H154" s="191"/>
      <c r="I154" s="191"/>
      <c r="J154" s="94" t="s">
        <v>64</v>
      </c>
      <c r="K154" s="54" t="s">
        <v>64</v>
      </c>
      <c r="L154" s="54" t="s">
        <v>64</v>
      </c>
      <c r="M154" s="54" t="s">
        <v>64</v>
      </c>
      <c r="N154" s="67" t="s">
        <v>492</v>
      </c>
      <c r="O154" s="67" t="s">
        <v>491</v>
      </c>
      <c r="P154" s="67" t="s">
        <v>492</v>
      </c>
      <c r="Q154" s="67" t="s">
        <v>491</v>
      </c>
      <c r="R154" s="67" t="s">
        <v>492</v>
      </c>
      <c r="S154" s="67" t="s">
        <v>491</v>
      </c>
      <c r="T154" s="67" t="s">
        <v>492</v>
      </c>
      <c r="U154" s="67" t="s">
        <v>491</v>
      </c>
    </row>
    <row r="155" spans="1:22" ht="33.75">
      <c r="A155" s="190" t="s">
        <v>370</v>
      </c>
      <c r="B155" s="190"/>
      <c r="C155" s="190"/>
      <c r="D155" s="190"/>
      <c r="E155" s="190"/>
      <c r="F155" s="190"/>
      <c r="G155" s="190"/>
      <c r="H155" s="190"/>
      <c r="I155" s="190"/>
      <c r="J155" s="190"/>
      <c r="K155" s="190"/>
      <c r="L155" s="190"/>
      <c r="M155" s="190"/>
      <c r="N155" s="190"/>
      <c r="O155" s="190"/>
      <c r="P155" s="190"/>
      <c r="Q155" s="190"/>
      <c r="R155" s="190"/>
      <c r="S155" s="190"/>
      <c r="T155" s="190"/>
      <c r="U155" s="190"/>
      <c r="V155" s="190"/>
    </row>
    <row r="156" spans="1:22" ht="79.5" customHeight="1">
      <c r="A156" s="228" t="s">
        <v>178</v>
      </c>
      <c r="B156" s="228" t="s">
        <v>179</v>
      </c>
      <c r="C156" s="69" t="s">
        <v>494</v>
      </c>
      <c r="D156" s="71">
        <v>0.03</v>
      </c>
      <c r="E156" s="87" t="s">
        <v>101</v>
      </c>
      <c r="F156" s="92" t="s">
        <v>495</v>
      </c>
      <c r="G156" s="9" t="s">
        <v>496</v>
      </c>
      <c r="H156" s="78">
        <v>43132</v>
      </c>
      <c r="I156" s="78">
        <v>43465</v>
      </c>
      <c r="J156" s="106">
        <v>0.1</v>
      </c>
      <c r="K156" s="69">
        <v>0.3</v>
      </c>
      <c r="L156" s="69">
        <v>0.6</v>
      </c>
      <c r="M156" s="69">
        <v>1</v>
      </c>
      <c r="N156" s="106">
        <v>5.5599999999999997E-2</v>
      </c>
      <c r="O156" s="106" t="s">
        <v>605</v>
      </c>
      <c r="P156" s="69"/>
      <c r="Q156" s="72"/>
      <c r="R156" s="69"/>
      <c r="S156" s="72"/>
      <c r="T156" s="69"/>
      <c r="U156" s="72"/>
    </row>
    <row r="157" spans="1:22" ht="79.5" customHeight="1">
      <c r="A157" s="229"/>
      <c r="B157" s="229"/>
      <c r="C157" s="69" t="s">
        <v>497</v>
      </c>
      <c r="D157" s="71">
        <v>0.03</v>
      </c>
      <c r="E157" s="87" t="s">
        <v>107</v>
      </c>
      <c r="F157" s="87">
        <v>2</v>
      </c>
      <c r="G157" s="9" t="s">
        <v>498</v>
      </c>
      <c r="H157" s="78">
        <v>43132</v>
      </c>
      <c r="I157" s="78" t="s">
        <v>499</v>
      </c>
      <c r="J157" s="106">
        <v>0.7</v>
      </c>
      <c r="K157" s="69">
        <v>1</v>
      </c>
      <c r="L157" s="69"/>
      <c r="M157" s="69"/>
      <c r="N157" s="106">
        <v>0</v>
      </c>
      <c r="O157" s="106"/>
      <c r="P157" s="69"/>
      <c r="Q157" s="72"/>
      <c r="R157" s="69"/>
      <c r="S157" s="72"/>
      <c r="T157" s="69"/>
      <c r="U157" s="72"/>
    </row>
    <row r="158" spans="1:22" ht="79.5" customHeight="1">
      <c r="A158" s="229"/>
      <c r="B158" s="229"/>
      <c r="C158" s="69" t="s">
        <v>500</v>
      </c>
      <c r="D158" s="71">
        <v>0.02</v>
      </c>
      <c r="E158" s="87" t="s">
        <v>107</v>
      </c>
      <c r="F158" s="87">
        <v>2</v>
      </c>
      <c r="G158" s="9" t="s">
        <v>501</v>
      </c>
      <c r="H158" s="78">
        <v>43221</v>
      </c>
      <c r="I158" s="78">
        <v>43465</v>
      </c>
      <c r="J158" s="106">
        <v>0</v>
      </c>
      <c r="K158" s="69">
        <v>0.1</v>
      </c>
      <c r="L158" s="69">
        <v>0.55000000000000004</v>
      </c>
      <c r="M158" s="69">
        <v>1</v>
      </c>
      <c r="N158" s="106">
        <v>0</v>
      </c>
      <c r="O158" s="106"/>
      <c r="P158" s="69"/>
      <c r="Q158" s="72"/>
      <c r="R158" s="69"/>
      <c r="S158" s="72"/>
      <c r="T158" s="69"/>
      <c r="U158" s="72"/>
    </row>
    <row r="159" spans="1:22" ht="79.5" customHeight="1">
      <c r="A159" s="229"/>
      <c r="B159" s="229"/>
      <c r="C159" s="69" t="s">
        <v>502</v>
      </c>
      <c r="D159" s="71">
        <v>0.03</v>
      </c>
      <c r="E159" s="87" t="s">
        <v>101</v>
      </c>
      <c r="F159" s="69">
        <v>0.25</v>
      </c>
      <c r="G159" s="9" t="s">
        <v>503</v>
      </c>
      <c r="H159" s="78">
        <v>43132</v>
      </c>
      <c r="I159" s="78">
        <v>43465</v>
      </c>
      <c r="J159" s="106">
        <v>0.25</v>
      </c>
      <c r="K159" s="69">
        <v>0.5</v>
      </c>
      <c r="L159" s="69">
        <v>0.75</v>
      </c>
      <c r="M159" s="69">
        <v>1</v>
      </c>
      <c r="N159" s="106">
        <v>2.0299999999999998</v>
      </c>
      <c r="O159" s="106" t="s">
        <v>606</v>
      </c>
      <c r="P159" s="69"/>
      <c r="Q159" s="72"/>
      <c r="R159" s="69"/>
      <c r="S159" s="72"/>
      <c r="T159" s="69"/>
      <c r="U159" s="72"/>
    </row>
    <row r="160" spans="1:22" ht="79.5" customHeight="1">
      <c r="A160" s="229"/>
      <c r="B160" s="229"/>
      <c r="C160" s="69" t="s">
        <v>504</v>
      </c>
      <c r="D160" s="71">
        <v>0.02</v>
      </c>
      <c r="E160" s="87" t="s">
        <v>101</v>
      </c>
      <c r="F160" s="69">
        <v>0.2</v>
      </c>
      <c r="G160" s="9" t="s">
        <v>505</v>
      </c>
      <c r="H160" s="78">
        <v>43132</v>
      </c>
      <c r="I160" s="78">
        <v>43465</v>
      </c>
      <c r="J160" s="106">
        <v>0.25</v>
      </c>
      <c r="K160" s="69">
        <v>0.5</v>
      </c>
      <c r="L160" s="69">
        <v>0.75</v>
      </c>
      <c r="M160" s="69">
        <v>1</v>
      </c>
      <c r="N160" s="106">
        <v>0</v>
      </c>
      <c r="O160" s="107"/>
      <c r="P160" s="69"/>
      <c r="Q160" s="72"/>
      <c r="R160" s="69"/>
      <c r="S160" s="72"/>
      <c r="T160" s="69"/>
      <c r="U160" s="72"/>
    </row>
    <row r="161" spans="1:22" ht="79.5" customHeight="1">
      <c r="A161" s="229"/>
      <c r="B161" s="229"/>
      <c r="C161" s="69" t="s">
        <v>506</v>
      </c>
      <c r="D161" s="71">
        <v>0.03</v>
      </c>
      <c r="E161" s="87" t="s">
        <v>107</v>
      </c>
      <c r="F161" s="87">
        <v>15</v>
      </c>
      <c r="G161" s="9" t="s">
        <v>507</v>
      </c>
      <c r="H161" s="78">
        <v>43132</v>
      </c>
      <c r="I161" s="78">
        <v>43465</v>
      </c>
      <c r="J161" s="106">
        <v>0.25</v>
      </c>
      <c r="K161" s="69">
        <v>0.5</v>
      </c>
      <c r="L161" s="69">
        <v>0.75</v>
      </c>
      <c r="M161" s="69">
        <v>1</v>
      </c>
      <c r="N161" s="106">
        <v>0.1333</v>
      </c>
      <c r="O161" s="106" t="s">
        <v>607</v>
      </c>
      <c r="P161" s="69"/>
      <c r="Q161" s="72"/>
      <c r="R161" s="69"/>
      <c r="S161" s="72"/>
      <c r="T161" s="69"/>
      <c r="U161" s="72"/>
    </row>
    <row r="162" spans="1:22" ht="79.5" customHeight="1">
      <c r="A162" s="229"/>
      <c r="B162" s="229"/>
      <c r="C162" s="69" t="s">
        <v>508</v>
      </c>
      <c r="D162" s="71">
        <v>0.02</v>
      </c>
      <c r="E162" s="87" t="s">
        <v>101</v>
      </c>
      <c r="F162" s="69">
        <v>1</v>
      </c>
      <c r="G162" s="9" t="s">
        <v>509</v>
      </c>
      <c r="H162" s="78">
        <v>43132</v>
      </c>
      <c r="I162" s="78">
        <v>43465</v>
      </c>
      <c r="J162" s="106">
        <v>0.25</v>
      </c>
      <c r="K162" s="69">
        <v>0.5</v>
      </c>
      <c r="L162" s="69">
        <v>0.75</v>
      </c>
      <c r="M162" s="69">
        <v>1</v>
      </c>
      <c r="N162" s="106">
        <v>0.25</v>
      </c>
      <c r="O162" s="106" t="s">
        <v>608</v>
      </c>
      <c r="P162" s="69"/>
      <c r="Q162" s="72"/>
      <c r="R162" s="69"/>
      <c r="S162" s="72"/>
      <c r="T162" s="69"/>
      <c r="U162" s="72"/>
    </row>
    <row r="163" spans="1:22" ht="79.5" customHeight="1">
      <c r="A163" s="229"/>
      <c r="B163" s="229"/>
      <c r="C163" s="69" t="s">
        <v>510</v>
      </c>
      <c r="D163" s="71">
        <v>0.03</v>
      </c>
      <c r="E163" s="87" t="s">
        <v>107</v>
      </c>
      <c r="F163" s="87">
        <v>1</v>
      </c>
      <c r="G163" s="9" t="s">
        <v>511</v>
      </c>
      <c r="H163" s="78">
        <v>43101</v>
      </c>
      <c r="I163" s="78">
        <v>43189</v>
      </c>
      <c r="J163" s="106">
        <v>1</v>
      </c>
      <c r="K163" s="69"/>
      <c r="L163" s="69"/>
      <c r="M163" s="69"/>
      <c r="N163" s="106">
        <v>1</v>
      </c>
      <c r="O163" s="106" t="s">
        <v>609</v>
      </c>
      <c r="P163" s="69"/>
      <c r="Q163" s="72"/>
      <c r="R163" s="69"/>
      <c r="S163" s="72"/>
      <c r="T163" s="69"/>
      <c r="U163" s="72"/>
    </row>
    <row r="164" spans="1:22" ht="79.5" customHeight="1">
      <c r="A164" s="229"/>
      <c r="B164" s="229"/>
      <c r="C164" s="69" t="s">
        <v>512</v>
      </c>
      <c r="D164" s="71">
        <v>0.03</v>
      </c>
      <c r="E164" s="87" t="s">
        <v>101</v>
      </c>
      <c r="F164" s="69">
        <v>0.8</v>
      </c>
      <c r="G164" s="9" t="s">
        <v>513</v>
      </c>
      <c r="H164" s="78">
        <v>43101</v>
      </c>
      <c r="I164" s="78">
        <v>43189</v>
      </c>
      <c r="J164" s="106">
        <v>1</v>
      </c>
      <c r="K164" s="69"/>
      <c r="L164" s="69"/>
      <c r="M164" s="69"/>
      <c r="N164" s="106">
        <v>1.08</v>
      </c>
      <c r="O164" s="106" t="s">
        <v>610</v>
      </c>
      <c r="P164" s="69"/>
      <c r="Q164" s="72"/>
      <c r="R164" s="69"/>
      <c r="S164" s="72"/>
      <c r="T164" s="69"/>
      <c r="U164" s="72"/>
    </row>
    <row r="165" spans="1:22" ht="79.5" customHeight="1">
      <c r="A165" s="229"/>
      <c r="B165" s="229"/>
      <c r="C165" s="69" t="s">
        <v>514</v>
      </c>
      <c r="D165" s="71">
        <v>0.02</v>
      </c>
      <c r="E165" s="87" t="s">
        <v>101</v>
      </c>
      <c r="F165" s="69">
        <v>1</v>
      </c>
      <c r="G165" s="9" t="s">
        <v>515</v>
      </c>
      <c r="H165" s="78">
        <v>43101</v>
      </c>
      <c r="I165" s="78">
        <v>43189</v>
      </c>
      <c r="J165" s="106">
        <v>1</v>
      </c>
      <c r="K165" s="69"/>
      <c r="L165" s="69"/>
      <c r="M165" s="69"/>
      <c r="N165" s="106">
        <v>0.76919999999999999</v>
      </c>
      <c r="O165" s="106" t="s">
        <v>611</v>
      </c>
      <c r="P165" s="69"/>
      <c r="Q165" s="72"/>
      <c r="R165" s="69"/>
      <c r="S165" s="72"/>
      <c r="T165" s="69"/>
      <c r="U165" s="72"/>
    </row>
    <row r="166" spans="1:22" ht="79.5" customHeight="1">
      <c r="A166" s="229"/>
      <c r="B166" s="229"/>
      <c r="C166" s="69" t="s">
        <v>516</v>
      </c>
      <c r="D166" s="71">
        <v>0.02</v>
      </c>
      <c r="E166" s="87" t="s">
        <v>101</v>
      </c>
      <c r="F166" s="69">
        <v>1</v>
      </c>
      <c r="G166" s="9" t="s">
        <v>517</v>
      </c>
      <c r="H166" s="78">
        <v>43101</v>
      </c>
      <c r="I166" s="78">
        <v>43189</v>
      </c>
      <c r="J166" s="106">
        <v>1</v>
      </c>
      <c r="K166" s="69"/>
      <c r="L166" s="69"/>
      <c r="M166" s="69"/>
      <c r="N166" s="106">
        <v>1</v>
      </c>
      <c r="O166" s="106" t="s">
        <v>612</v>
      </c>
      <c r="P166" s="69"/>
      <c r="Q166" s="72"/>
      <c r="R166" s="69"/>
      <c r="S166" s="72"/>
      <c r="T166" s="69"/>
      <c r="U166" s="72"/>
    </row>
    <row r="167" spans="1:22" ht="79.5" customHeight="1">
      <c r="A167" s="229"/>
      <c r="B167" s="229"/>
      <c r="C167" s="69" t="s">
        <v>518</v>
      </c>
      <c r="D167" s="71">
        <v>0.02</v>
      </c>
      <c r="E167" s="87" t="s">
        <v>107</v>
      </c>
      <c r="F167" s="87">
        <v>1</v>
      </c>
      <c r="G167" s="9" t="s">
        <v>519</v>
      </c>
      <c r="H167" s="78">
        <v>43191</v>
      </c>
      <c r="I167" s="78" t="s">
        <v>520</v>
      </c>
      <c r="J167" s="106">
        <v>0.5</v>
      </c>
      <c r="K167" s="69">
        <v>1</v>
      </c>
      <c r="L167" s="69"/>
      <c r="M167" s="69"/>
      <c r="N167" s="106">
        <v>0</v>
      </c>
      <c r="O167" s="106"/>
      <c r="P167" s="69"/>
      <c r="Q167" s="72"/>
      <c r="R167" s="69"/>
      <c r="S167" s="72"/>
      <c r="T167" s="69"/>
      <c r="U167" s="72"/>
    </row>
    <row r="168" spans="1:22" ht="79.5" customHeight="1">
      <c r="A168" s="229"/>
      <c r="B168" s="229"/>
      <c r="C168" s="69" t="s">
        <v>521</v>
      </c>
      <c r="D168" s="71">
        <v>0.03</v>
      </c>
      <c r="E168" s="87" t="s">
        <v>101</v>
      </c>
      <c r="F168" s="69">
        <v>0.85</v>
      </c>
      <c r="G168" s="9" t="s">
        <v>522</v>
      </c>
      <c r="H168" s="78">
        <v>43132</v>
      </c>
      <c r="I168" s="78">
        <v>43465</v>
      </c>
      <c r="J168" s="106">
        <v>0.25</v>
      </c>
      <c r="K168" s="69">
        <v>0.5</v>
      </c>
      <c r="L168" s="69">
        <v>0.75</v>
      </c>
      <c r="M168" s="69">
        <v>1</v>
      </c>
      <c r="N168" s="106">
        <v>0.1741</v>
      </c>
      <c r="O168" s="106" t="s">
        <v>613</v>
      </c>
      <c r="P168" s="69"/>
      <c r="Q168" s="72"/>
      <c r="R168" s="69"/>
      <c r="S168" s="72"/>
      <c r="T168" s="69"/>
      <c r="U168" s="72"/>
    </row>
    <row r="169" spans="1:22" ht="79.5" customHeight="1">
      <c r="A169" s="229"/>
      <c r="B169" s="229"/>
      <c r="C169" s="69" t="s">
        <v>521</v>
      </c>
      <c r="D169" s="71">
        <v>0.03</v>
      </c>
      <c r="E169" s="87" t="s">
        <v>101</v>
      </c>
      <c r="F169" s="69">
        <v>0.85</v>
      </c>
      <c r="G169" s="9" t="s">
        <v>523</v>
      </c>
      <c r="H169" s="78">
        <v>43132</v>
      </c>
      <c r="I169" s="78">
        <v>43465</v>
      </c>
      <c r="J169" s="106">
        <v>0.25</v>
      </c>
      <c r="K169" s="69">
        <v>0.5</v>
      </c>
      <c r="L169" s="69">
        <v>0.75</v>
      </c>
      <c r="M169" s="69">
        <v>1</v>
      </c>
      <c r="N169" s="106">
        <v>0.159</v>
      </c>
      <c r="O169" s="106" t="s">
        <v>614</v>
      </c>
      <c r="P169" s="69"/>
      <c r="Q169" s="72"/>
      <c r="R169" s="69"/>
      <c r="S169" s="72"/>
      <c r="T169" s="69"/>
      <c r="U169" s="72"/>
    </row>
    <row r="170" spans="1:22" ht="79.5" customHeight="1">
      <c r="A170" s="229"/>
      <c r="B170" s="229"/>
      <c r="C170" s="69" t="s">
        <v>521</v>
      </c>
      <c r="D170" s="71">
        <v>0.03</v>
      </c>
      <c r="E170" s="87" t="s">
        <v>101</v>
      </c>
      <c r="F170" s="69">
        <v>0.8</v>
      </c>
      <c r="G170" s="9" t="s">
        <v>524</v>
      </c>
      <c r="H170" s="78">
        <v>43132</v>
      </c>
      <c r="I170" s="78">
        <v>43465</v>
      </c>
      <c r="J170" s="106">
        <v>0.25</v>
      </c>
      <c r="K170" s="69">
        <v>0.5</v>
      </c>
      <c r="L170" s="69">
        <v>0.75</v>
      </c>
      <c r="M170" s="69">
        <v>1</v>
      </c>
      <c r="N170" s="106">
        <v>0.18179999999999999</v>
      </c>
      <c r="O170" s="106" t="s">
        <v>615</v>
      </c>
      <c r="P170" s="69"/>
      <c r="Q170" s="72"/>
      <c r="R170" s="69"/>
      <c r="S170" s="72"/>
      <c r="T170" s="69"/>
      <c r="U170" s="72"/>
    </row>
    <row r="171" spans="1:22" ht="79.5" customHeight="1">
      <c r="A171" s="229"/>
      <c r="B171" s="229"/>
      <c r="C171" s="69" t="s">
        <v>525</v>
      </c>
      <c r="D171" s="71">
        <v>0.03</v>
      </c>
      <c r="E171" s="87" t="s">
        <v>107</v>
      </c>
      <c r="F171" s="87">
        <v>4</v>
      </c>
      <c r="G171" s="9" t="s">
        <v>526</v>
      </c>
      <c r="H171" s="78">
        <v>43132</v>
      </c>
      <c r="I171" s="78">
        <v>43159</v>
      </c>
      <c r="J171" s="106">
        <v>1</v>
      </c>
      <c r="K171" s="69"/>
      <c r="L171" s="69"/>
      <c r="M171" s="69"/>
      <c r="N171" s="106">
        <v>0.5</v>
      </c>
      <c r="O171" s="106" t="s">
        <v>616</v>
      </c>
      <c r="P171" s="69"/>
      <c r="Q171" s="72"/>
      <c r="R171" s="69"/>
      <c r="S171" s="72"/>
      <c r="T171" s="69"/>
      <c r="U171" s="72"/>
    </row>
    <row r="172" spans="1:22" ht="252">
      <c r="A172" s="229"/>
      <c r="B172" s="229"/>
      <c r="C172" s="69" t="s">
        <v>527</v>
      </c>
      <c r="D172" s="71">
        <v>0.03</v>
      </c>
      <c r="E172" s="87" t="s">
        <v>107</v>
      </c>
      <c r="F172" s="87">
        <v>4</v>
      </c>
      <c r="G172" s="9" t="s">
        <v>528</v>
      </c>
      <c r="H172" s="78">
        <v>43160</v>
      </c>
      <c r="I172" s="78">
        <v>43465</v>
      </c>
      <c r="J172" s="106">
        <v>0.25</v>
      </c>
      <c r="K172" s="69">
        <v>0.5</v>
      </c>
      <c r="L172" s="69">
        <v>0.75</v>
      </c>
      <c r="M172" s="69">
        <v>1</v>
      </c>
      <c r="N172" s="106">
        <v>0</v>
      </c>
      <c r="O172" s="106" t="s">
        <v>617</v>
      </c>
      <c r="P172" s="69"/>
      <c r="Q172" s="72"/>
      <c r="R172" s="69"/>
      <c r="S172" s="72"/>
      <c r="T172" s="69"/>
      <c r="U172" s="72"/>
    </row>
    <row r="173" spans="1:22" ht="47.25">
      <c r="A173" s="229"/>
      <c r="B173" s="229"/>
      <c r="C173" s="69" t="s">
        <v>529</v>
      </c>
      <c r="D173" s="71">
        <v>0.02</v>
      </c>
      <c r="E173" s="87" t="s">
        <v>107</v>
      </c>
      <c r="F173" s="87">
        <v>1</v>
      </c>
      <c r="G173" s="9" t="s">
        <v>530</v>
      </c>
      <c r="H173" s="78">
        <v>43132</v>
      </c>
      <c r="I173" s="78">
        <v>43159</v>
      </c>
      <c r="J173" s="106">
        <v>1</v>
      </c>
      <c r="K173" s="69"/>
      <c r="L173" s="69"/>
      <c r="M173" s="69"/>
      <c r="N173" s="106">
        <v>0</v>
      </c>
      <c r="O173" s="107"/>
      <c r="P173" s="69"/>
      <c r="Q173" s="72"/>
      <c r="R173" s="69"/>
      <c r="S173" s="72"/>
      <c r="T173" s="69"/>
      <c r="U173" s="72"/>
    </row>
    <row r="174" spans="1:22" ht="47.25">
      <c r="A174" s="230"/>
      <c r="B174" s="230"/>
      <c r="C174" s="69" t="s">
        <v>531</v>
      </c>
      <c r="D174" s="71">
        <v>0.03</v>
      </c>
      <c r="E174" s="87" t="s">
        <v>101</v>
      </c>
      <c r="F174" s="69">
        <v>1</v>
      </c>
      <c r="G174" s="9" t="s">
        <v>532</v>
      </c>
      <c r="H174" s="78">
        <v>43160</v>
      </c>
      <c r="I174" s="78">
        <v>43465</v>
      </c>
      <c r="J174" s="106">
        <v>0.25</v>
      </c>
      <c r="K174" s="69">
        <v>0.5</v>
      </c>
      <c r="L174" s="69">
        <v>0.75</v>
      </c>
      <c r="M174" s="69">
        <v>1</v>
      </c>
      <c r="N174" s="106">
        <v>0</v>
      </c>
      <c r="O174" s="107"/>
      <c r="P174" s="69"/>
      <c r="Q174" s="72"/>
      <c r="R174" s="69"/>
      <c r="S174" s="72"/>
      <c r="T174" s="69"/>
      <c r="U174" s="72"/>
    </row>
    <row r="175" spans="1:22">
      <c r="A175" s="76"/>
      <c r="B175" s="76"/>
      <c r="C175" s="90"/>
      <c r="D175" s="77">
        <f>SUM(D156:D174)</f>
        <v>0.50000000000000022</v>
      </c>
      <c r="E175" s="90"/>
      <c r="F175" s="91"/>
      <c r="G175" s="90"/>
      <c r="H175" s="90"/>
      <c r="I175" s="90"/>
      <c r="J175" s="90"/>
      <c r="K175" s="90"/>
      <c r="L175" s="90"/>
      <c r="M175" s="90"/>
      <c r="N175" s="90"/>
      <c r="O175" s="72"/>
      <c r="P175" s="72"/>
      <c r="Q175" s="72"/>
      <c r="R175" s="72"/>
      <c r="S175" s="72"/>
      <c r="T175" s="72"/>
      <c r="U175" s="72"/>
      <c r="V175" s="72"/>
    </row>
    <row r="176" spans="1:22" ht="23.25" customHeight="1">
      <c r="A176" s="190" t="s">
        <v>493</v>
      </c>
      <c r="B176" s="190"/>
      <c r="C176" s="190"/>
      <c r="D176" s="190"/>
      <c r="E176" s="190"/>
      <c r="F176" s="190"/>
      <c r="G176" s="190"/>
      <c r="H176" s="190"/>
      <c r="I176" s="190"/>
      <c r="J176" s="190"/>
      <c r="K176" s="190"/>
      <c r="L176" s="190"/>
      <c r="M176" s="190"/>
      <c r="N176" s="190"/>
      <c r="O176" s="190"/>
      <c r="P176" s="190"/>
      <c r="Q176" s="190"/>
      <c r="R176" s="190"/>
      <c r="S176" s="190"/>
      <c r="T176" s="190"/>
      <c r="U176" s="190"/>
      <c r="V176" s="190"/>
    </row>
    <row r="177" spans="1:22" ht="15.75" customHeight="1">
      <c r="A177" s="188" t="s">
        <v>99</v>
      </c>
      <c r="B177" s="188" t="s">
        <v>74</v>
      </c>
      <c r="C177" s="188" t="s">
        <v>65</v>
      </c>
      <c r="D177" s="188" t="s">
        <v>66</v>
      </c>
      <c r="E177" s="188" t="s">
        <v>67</v>
      </c>
      <c r="F177" s="189" t="s">
        <v>68</v>
      </c>
      <c r="G177" s="188" t="s">
        <v>69</v>
      </c>
      <c r="H177" s="192" t="s">
        <v>70</v>
      </c>
      <c r="I177" s="192"/>
      <c r="J177" s="192" t="s">
        <v>79</v>
      </c>
      <c r="K177" s="192"/>
      <c r="L177" s="192"/>
      <c r="M177" s="192"/>
      <c r="N177" s="184" t="s">
        <v>490</v>
      </c>
      <c r="O177" s="184"/>
      <c r="P177" s="184"/>
      <c r="Q177" s="184"/>
      <c r="R177" s="184"/>
      <c r="S177" s="184"/>
      <c r="T177" s="184"/>
      <c r="U177" s="184"/>
    </row>
    <row r="178" spans="1:22" ht="15.75">
      <c r="A178" s="188"/>
      <c r="B178" s="188"/>
      <c r="C178" s="188"/>
      <c r="D178" s="188"/>
      <c r="E178" s="188"/>
      <c r="F178" s="189"/>
      <c r="G178" s="188"/>
      <c r="H178" s="191" t="s">
        <v>71</v>
      </c>
      <c r="I178" s="191" t="s">
        <v>176</v>
      </c>
      <c r="J178" s="15" t="s">
        <v>75</v>
      </c>
      <c r="K178" s="15" t="s">
        <v>76</v>
      </c>
      <c r="L178" s="15" t="s">
        <v>77</v>
      </c>
      <c r="M178" s="15" t="s">
        <v>78</v>
      </c>
      <c r="N178" s="185" t="s">
        <v>75</v>
      </c>
      <c r="O178" s="185"/>
      <c r="P178" s="185" t="s">
        <v>76</v>
      </c>
      <c r="Q178" s="185"/>
      <c r="R178" s="185" t="s">
        <v>77</v>
      </c>
      <c r="S178" s="185"/>
      <c r="T178" s="185" t="s">
        <v>78</v>
      </c>
      <c r="U178" s="185"/>
    </row>
    <row r="179" spans="1:22" ht="31.5">
      <c r="A179" s="188"/>
      <c r="B179" s="188"/>
      <c r="C179" s="188"/>
      <c r="D179" s="188"/>
      <c r="E179" s="188"/>
      <c r="F179" s="189"/>
      <c r="G179" s="188"/>
      <c r="H179" s="191"/>
      <c r="I179" s="191"/>
      <c r="J179" s="94" t="s">
        <v>64</v>
      </c>
      <c r="K179" s="54" t="s">
        <v>64</v>
      </c>
      <c r="L179" s="54" t="s">
        <v>64</v>
      </c>
      <c r="M179" s="54" t="s">
        <v>64</v>
      </c>
      <c r="N179" s="67" t="s">
        <v>492</v>
      </c>
      <c r="O179" s="67" t="s">
        <v>491</v>
      </c>
      <c r="P179" s="67" t="s">
        <v>492</v>
      </c>
      <c r="Q179" s="67" t="s">
        <v>491</v>
      </c>
      <c r="R179" s="67" t="s">
        <v>492</v>
      </c>
      <c r="S179" s="67" t="s">
        <v>491</v>
      </c>
      <c r="T179" s="67" t="s">
        <v>492</v>
      </c>
      <c r="U179" s="67" t="s">
        <v>491</v>
      </c>
    </row>
    <row r="180" spans="1:22" ht="33.75">
      <c r="A180" s="190" t="s">
        <v>371</v>
      </c>
      <c r="B180" s="190"/>
      <c r="C180" s="190"/>
      <c r="D180" s="190"/>
      <c r="E180" s="190"/>
      <c r="F180" s="190"/>
      <c r="G180" s="190"/>
      <c r="H180" s="190"/>
      <c r="I180" s="190"/>
      <c r="J180" s="190"/>
      <c r="K180" s="190"/>
      <c r="L180" s="190"/>
      <c r="M180" s="190"/>
      <c r="N180" s="190"/>
      <c r="O180" s="190"/>
      <c r="P180" s="190"/>
      <c r="Q180" s="190"/>
      <c r="R180" s="190"/>
      <c r="S180" s="190"/>
      <c r="T180" s="190"/>
      <c r="U180" s="190"/>
      <c r="V180" s="190"/>
    </row>
    <row r="181" spans="1:22" ht="153">
      <c r="A181" s="232"/>
      <c r="B181" s="232"/>
      <c r="C181" s="45" t="s">
        <v>372</v>
      </c>
      <c r="D181" s="28">
        <v>0.25</v>
      </c>
      <c r="E181" s="59" t="s">
        <v>101</v>
      </c>
      <c r="F181" s="32">
        <v>0.9</v>
      </c>
      <c r="G181" s="46" t="s">
        <v>373</v>
      </c>
      <c r="H181" s="22">
        <v>43102</v>
      </c>
      <c r="I181" s="22">
        <v>43464</v>
      </c>
      <c r="J181" s="95"/>
      <c r="K181" s="31">
        <v>0.3</v>
      </c>
      <c r="L181" s="59"/>
      <c r="M181" s="32">
        <v>0.9</v>
      </c>
      <c r="N181" s="129">
        <v>0.2</v>
      </c>
      <c r="O181" s="100" t="s">
        <v>618</v>
      </c>
      <c r="P181" s="72"/>
      <c r="Q181" s="72"/>
      <c r="R181" s="72"/>
      <c r="S181" s="72"/>
      <c r="T181" s="72"/>
      <c r="U181" s="72"/>
    </row>
    <row r="182" spans="1:22" ht="90">
      <c r="A182" s="232"/>
      <c r="B182" s="232"/>
      <c r="C182" s="47" t="s">
        <v>374</v>
      </c>
      <c r="D182" s="28">
        <v>0.25</v>
      </c>
      <c r="E182" s="59" t="s">
        <v>101</v>
      </c>
      <c r="F182" s="32">
        <v>0.8</v>
      </c>
      <c r="G182" s="51" t="s">
        <v>375</v>
      </c>
      <c r="H182" s="22">
        <v>43102</v>
      </c>
      <c r="I182" s="22">
        <v>43464</v>
      </c>
      <c r="J182" s="95"/>
      <c r="K182" s="31">
        <v>0.3</v>
      </c>
      <c r="L182" s="59"/>
      <c r="M182" s="32">
        <v>0.8</v>
      </c>
      <c r="N182" s="129">
        <v>0.5</v>
      </c>
      <c r="O182" s="100" t="s">
        <v>619</v>
      </c>
      <c r="P182" s="72"/>
      <c r="Q182" s="72"/>
      <c r="R182" s="72"/>
      <c r="S182" s="72"/>
      <c r="T182" s="72"/>
      <c r="U182" s="72"/>
    </row>
    <row r="183" spans="1:22">
      <c r="A183" s="76"/>
      <c r="B183" s="76"/>
      <c r="C183" s="76"/>
      <c r="D183" s="77">
        <f>SUM(D181:D182)</f>
        <v>0.5</v>
      </c>
      <c r="E183" s="76"/>
      <c r="F183" s="58"/>
      <c r="G183" s="76"/>
      <c r="H183" s="76"/>
      <c r="I183" s="76"/>
      <c r="J183" s="76"/>
      <c r="K183" s="76"/>
      <c r="L183" s="76"/>
      <c r="M183" s="76"/>
      <c r="N183" s="76"/>
      <c r="O183" s="72"/>
      <c r="P183" s="72"/>
      <c r="Q183" s="72"/>
      <c r="R183" s="72"/>
      <c r="S183" s="72"/>
      <c r="T183" s="72"/>
      <c r="U183" s="72"/>
      <c r="V183" s="72"/>
    </row>
    <row r="184" spans="1:22" ht="33.75">
      <c r="A184" s="190" t="s">
        <v>493</v>
      </c>
      <c r="B184" s="190"/>
      <c r="C184" s="190"/>
      <c r="D184" s="190"/>
      <c r="E184" s="190"/>
      <c r="F184" s="190"/>
      <c r="G184" s="190"/>
      <c r="H184" s="190"/>
      <c r="I184" s="190"/>
      <c r="J184" s="190"/>
      <c r="K184" s="190"/>
      <c r="L184" s="190"/>
      <c r="M184" s="190"/>
      <c r="N184" s="190"/>
      <c r="O184" s="190"/>
      <c r="P184" s="190"/>
      <c r="Q184" s="190"/>
      <c r="R184" s="190"/>
      <c r="S184" s="190"/>
      <c r="T184" s="190"/>
      <c r="U184" s="190"/>
      <c r="V184" s="190"/>
    </row>
    <row r="185" spans="1:22" ht="18.75">
      <c r="A185" s="188" t="s">
        <v>99</v>
      </c>
      <c r="B185" s="188" t="s">
        <v>74</v>
      </c>
      <c r="C185" s="188" t="s">
        <v>65</v>
      </c>
      <c r="D185" s="188" t="s">
        <v>66</v>
      </c>
      <c r="E185" s="188" t="s">
        <v>67</v>
      </c>
      <c r="F185" s="189" t="s">
        <v>68</v>
      </c>
      <c r="G185" s="188" t="s">
        <v>69</v>
      </c>
      <c r="H185" s="192" t="s">
        <v>70</v>
      </c>
      <c r="I185" s="192"/>
      <c r="J185" s="192" t="s">
        <v>79</v>
      </c>
      <c r="K185" s="192"/>
      <c r="L185" s="192"/>
      <c r="M185" s="192"/>
      <c r="N185" s="184" t="s">
        <v>490</v>
      </c>
      <c r="O185" s="184"/>
      <c r="P185" s="184"/>
      <c r="Q185" s="184"/>
      <c r="R185" s="184"/>
      <c r="S185" s="184"/>
      <c r="T185" s="184"/>
      <c r="U185" s="184"/>
    </row>
    <row r="186" spans="1:22" ht="15.75">
      <c r="A186" s="188"/>
      <c r="B186" s="188"/>
      <c r="C186" s="188"/>
      <c r="D186" s="188"/>
      <c r="E186" s="188"/>
      <c r="F186" s="189"/>
      <c r="G186" s="188"/>
      <c r="H186" s="191" t="s">
        <v>71</v>
      </c>
      <c r="I186" s="191" t="s">
        <v>176</v>
      </c>
      <c r="J186" s="15" t="s">
        <v>75</v>
      </c>
      <c r="K186" s="15" t="s">
        <v>76</v>
      </c>
      <c r="L186" s="15" t="s">
        <v>77</v>
      </c>
      <c r="M186" s="15" t="s">
        <v>78</v>
      </c>
      <c r="N186" s="185" t="s">
        <v>75</v>
      </c>
      <c r="O186" s="185"/>
      <c r="P186" s="185" t="s">
        <v>76</v>
      </c>
      <c r="Q186" s="185"/>
      <c r="R186" s="185" t="s">
        <v>77</v>
      </c>
      <c r="S186" s="185"/>
      <c r="T186" s="185" t="s">
        <v>78</v>
      </c>
      <c r="U186" s="185"/>
    </row>
    <row r="187" spans="1:22" ht="31.5">
      <c r="A187" s="188"/>
      <c r="B187" s="188"/>
      <c r="C187" s="188"/>
      <c r="D187" s="188"/>
      <c r="E187" s="188"/>
      <c r="F187" s="189"/>
      <c r="G187" s="188"/>
      <c r="H187" s="191"/>
      <c r="I187" s="191"/>
      <c r="J187" s="94" t="s">
        <v>64</v>
      </c>
      <c r="K187" s="54" t="s">
        <v>64</v>
      </c>
      <c r="L187" s="54" t="s">
        <v>64</v>
      </c>
      <c r="M187" s="54" t="s">
        <v>64</v>
      </c>
      <c r="N187" s="67" t="s">
        <v>492</v>
      </c>
      <c r="O187" s="67" t="s">
        <v>491</v>
      </c>
      <c r="P187" s="67" t="s">
        <v>492</v>
      </c>
      <c r="Q187" s="67" t="s">
        <v>491</v>
      </c>
      <c r="R187" s="67" t="s">
        <v>492</v>
      </c>
      <c r="S187" s="67" t="s">
        <v>491</v>
      </c>
      <c r="T187" s="67" t="s">
        <v>492</v>
      </c>
      <c r="U187" s="67" t="s">
        <v>491</v>
      </c>
    </row>
    <row r="188" spans="1:22" ht="33.75">
      <c r="A188" s="190" t="s">
        <v>376</v>
      </c>
      <c r="B188" s="190"/>
      <c r="C188" s="190"/>
      <c r="D188" s="190"/>
      <c r="E188" s="190"/>
      <c r="F188" s="190"/>
      <c r="G188" s="190"/>
      <c r="H188" s="190"/>
      <c r="I188" s="190"/>
      <c r="J188" s="190"/>
      <c r="K188" s="190"/>
      <c r="L188" s="190"/>
      <c r="M188" s="190"/>
      <c r="N188" s="190"/>
      <c r="O188" s="190"/>
      <c r="P188" s="190"/>
      <c r="Q188" s="190"/>
      <c r="R188" s="190"/>
      <c r="S188" s="190"/>
      <c r="T188" s="190"/>
      <c r="U188" s="190"/>
      <c r="V188" s="190"/>
    </row>
    <row r="189" spans="1:22" ht="280.5">
      <c r="A189" s="220" t="s">
        <v>178</v>
      </c>
      <c r="B189" s="176" t="s">
        <v>179</v>
      </c>
      <c r="C189" s="33" t="s">
        <v>377</v>
      </c>
      <c r="D189" s="34">
        <v>0.09</v>
      </c>
      <c r="E189" s="59" t="s">
        <v>107</v>
      </c>
      <c r="F189" s="59">
        <v>4</v>
      </c>
      <c r="G189" s="59" t="s">
        <v>378</v>
      </c>
      <c r="H189" s="29">
        <v>43101</v>
      </c>
      <c r="I189" s="29">
        <v>43465</v>
      </c>
      <c r="J189" s="34">
        <v>0.25</v>
      </c>
      <c r="K189" s="30">
        <v>2</v>
      </c>
      <c r="L189" s="30">
        <v>3</v>
      </c>
      <c r="M189" s="30">
        <v>4</v>
      </c>
      <c r="N189" s="42">
        <v>0.5</v>
      </c>
      <c r="O189" s="122" t="s">
        <v>620</v>
      </c>
      <c r="P189" s="72"/>
      <c r="Q189" s="72"/>
      <c r="R189" s="72"/>
      <c r="S189" s="72"/>
      <c r="T189" s="72"/>
      <c r="U189" s="72"/>
    </row>
    <row r="190" spans="1:22" ht="76.5">
      <c r="A190" s="220"/>
      <c r="B190" s="176"/>
      <c r="C190" s="59" t="s">
        <v>379</v>
      </c>
      <c r="D190" s="34">
        <v>0.04</v>
      </c>
      <c r="E190" s="59" t="s">
        <v>107</v>
      </c>
      <c r="F190" s="59">
        <v>1</v>
      </c>
      <c r="G190" s="59" t="s">
        <v>380</v>
      </c>
      <c r="H190" s="29">
        <v>43101</v>
      </c>
      <c r="I190" s="29">
        <v>43465</v>
      </c>
      <c r="J190" s="34">
        <v>0.25</v>
      </c>
      <c r="K190" s="35">
        <v>0.5</v>
      </c>
      <c r="L190" s="35">
        <v>0.75</v>
      </c>
      <c r="M190" s="35">
        <v>1</v>
      </c>
      <c r="N190" s="42">
        <v>0.25</v>
      </c>
      <c r="O190" s="122" t="s">
        <v>621</v>
      </c>
      <c r="P190" s="72"/>
      <c r="Q190" s="72"/>
      <c r="R190" s="72"/>
      <c r="S190" s="72"/>
      <c r="T190" s="72"/>
      <c r="U190" s="72"/>
    </row>
    <row r="191" spans="1:22" ht="153">
      <c r="A191" s="220"/>
      <c r="B191" s="176"/>
      <c r="C191" s="59" t="s">
        <v>381</v>
      </c>
      <c r="D191" s="34">
        <v>0.09</v>
      </c>
      <c r="E191" s="59" t="s">
        <v>107</v>
      </c>
      <c r="F191" s="59">
        <v>2</v>
      </c>
      <c r="G191" s="59" t="s">
        <v>382</v>
      </c>
      <c r="H191" s="29">
        <v>43101</v>
      </c>
      <c r="I191" s="29">
        <v>43373</v>
      </c>
      <c r="J191" s="34">
        <v>0.5</v>
      </c>
      <c r="K191" s="30"/>
      <c r="L191" s="30">
        <v>2</v>
      </c>
      <c r="M191" s="30"/>
      <c r="N191" s="42">
        <v>0</v>
      </c>
      <c r="O191" s="130" t="s">
        <v>622</v>
      </c>
      <c r="P191" s="72"/>
      <c r="Q191" s="72"/>
      <c r="R191" s="72"/>
      <c r="S191" s="72"/>
      <c r="T191" s="72"/>
      <c r="U191" s="72"/>
    </row>
    <row r="192" spans="1:22" ht="382.5">
      <c r="A192" s="220"/>
      <c r="B192" s="176"/>
      <c r="C192" s="59" t="s">
        <v>383</v>
      </c>
      <c r="D192" s="34">
        <v>0.09</v>
      </c>
      <c r="E192" s="59" t="s">
        <v>107</v>
      </c>
      <c r="F192" s="59">
        <v>0.4</v>
      </c>
      <c r="G192" s="59" t="s">
        <v>384</v>
      </c>
      <c r="H192" s="29">
        <v>43101</v>
      </c>
      <c r="I192" s="29">
        <v>43465</v>
      </c>
      <c r="J192" s="34">
        <v>0.25</v>
      </c>
      <c r="K192" s="36">
        <v>0.2</v>
      </c>
      <c r="L192" s="36">
        <v>0.3</v>
      </c>
      <c r="M192" s="36">
        <v>0.4</v>
      </c>
      <c r="N192" s="42">
        <v>0.25</v>
      </c>
      <c r="O192" s="122" t="s">
        <v>623</v>
      </c>
      <c r="P192" s="72"/>
      <c r="Q192" s="72"/>
      <c r="R192" s="72"/>
      <c r="S192" s="72"/>
      <c r="T192" s="72"/>
      <c r="U192" s="72"/>
    </row>
    <row r="193" spans="1:22" ht="191.25">
      <c r="A193" s="220"/>
      <c r="B193" s="176"/>
      <c r="C193" s="59" t="s">
        <v>385</v>
      </c>
      <c r="D193" s="34">
        <v>0.04</v>
      </c>
      <c r="E193" s="59" t="s">
        <v>107</v>
      </c>
      <c r="F193" s="59">
        <v>4</v>
      </c>
      <c r="G193" s="59" t="s">
        <v>386</v>
      </c>
      <c r="H193" s="29">
        <v>43101</v>
      </c>
      <c r="I193" s="29">
        <v>43465</v>
      </c>
      <c r="J193" s="34">
        <v>0.25</v>
      </c>
      <c r="K193" s="30">
        <v>2</v>
      </c>
      <c r="L193" s="30">
        <v>3</v>
      </c>
      <c r="M193" s="30">
        <v>4</v>
      </c>
      <c r="N193" s="42">
        <v>0.25</v>
      </c>
      <c r="O193" s="130" t="s">
        <v>624</v>
      </c>
      <c r="P193" s="72"/>
      <c r="Q193" s="72"/>
      <c r="R193" s="72"/>
      <c r="S193" s="72"/>
      <c r="T193" s="72"/>
      <c r="U193" s="72"/>
    </row>
    <row r="194" spans="1:22" ht="293.25">
      <c r="A194" s="220"/>
      <c r="B194" s="176"/>
      <c r="C194" s="59" t="s">
        <v>387</v>
      </c>
      <c r="D194" s="34">
        <v>0.06</v>
      </c>
      <c r="E194" s="59" t="s">
        <v>107</v>
      </c>
      <c r="F194" s="59">
        <v>6</v>
      </c>
      <c r="G194" s="59" t="s">
        <v>388</v>
      </c>
      <c r="H194" s="29">
        <v>43101</v>
      </c>
      <c r="I194" s="29">
        <v>43465</v>
      </c>
      <c r="J194" s="34">
        <v>0.25</v>
      </c>
      <c r="K194" s="30">
        <v>3</v>
      </c>
      <c r="L194" s="30">
        <v>4</v>
      </c>
      <c r="M194" s="30">
        <v>6</v>
      </c>
      <c r="N194" s="42">
        <v>0.5</v>
      </c>
      <c r="O194" s="130" t="s">
        <v>625</v>
      </c>
      <c r="P194" s="72"/>
      <c r="Q194" s="72"/>
      <c r="R194" s="72"/>
      <c r="S194" s="72"/>
      <c r="T194" s="72"/>
      <c r="U194" s="72"/>
    </row>
    <row r="195" spans="1:22" ht="409.5">
      <c r="A195" s="220"/>
      <c r="B195" s="176"/>
      <c r="C195" s="59" t="s">
        <v>389</v>
      </c>
      <c r="D195" s="34">
        <v>0.09</v>
      </c>
      <c r="E195" s="59" t="s">
        <v>107</v>
      </c>
      <c r="F195" s="59">
        <v>4</v>
      </c>
      <c r="G195" s="59" t="s">
        <v>390</v>
      </c>
      <c r="H195" s="29">
        <v>43101</v>
      </c>
      <c r="I195" s="29">
        <v>43465</v>
      </c>
      <c r="J195" s="34">
        <v>0.25</v>
      </c>
      <c r="K195" s="30">
        <v>2</v>
      </c>
      <c r="L195" s="30">
        <v>3</v>
      </c>
      <c r="M195" s="30">
        <v>4</v>
      </c>
      <c r="N195" s="42">
        <v>0.25</v>
      </c>
      <c r="O195" s="130" t="s">
        <v>626</v>
      </c>
      <c r="P195" s="72"/>
      <c r="Q195" s="72"/>
      <c r="R195" s="72"/>
      <c r="S195" s="72"/>
      <c r="T195" s="72"/>
      <c r="U195" s="72"/>
    </row>
    <row r="196" spans="1:22">
      <c r="A196" s="76"/>
      <c r="B196" s="76"/>
      <c r="C196" s="76"/>
      <c r="D196" s="77">
        <f>SUM(D189:D195)</f>
        <v>0.5</v>
      </c>
      <c r="E196" s="76"/>
      <c r="F196" s="58"/>
      <c r="G196" s="76"/>
      <c r="H196" s="76"/>
      <c r="I196" s="76"/>
      <c r="J196" s="76"/>
      <c r="K196" s="76"/>
      <c r="L196" s="76"/>
      <c r="M196" s="76"/>
      <c r="N196" s="76"/>
      <c r="O196" s="72"/>
      <c r="P196" s="72"/>
      <c r="Q196" s="72"/>
      <c r="R196" s="72"/>
      <c r="S196" s="72"/>
      <c r="T196" s="72"/>
      <c r="U196" s="72"/>
      <c r="V196" s="72"/>
    </row>
    <row r="197" spans="1:22" ht="33.75">
      <c r="A197" s="190" t="s">
        <v>493</v>
      </c>
      <c r="B197" s="190"/>
      <c r="C197" s="190"/>
      <c r="D197" s="190"/>
      <c r="E197" s="190"/>
      <c r="F197" s="190"/>
      <c r="G197" s="190"/>
      <c r="H197" s="190"/>
      <c r="I197" s="190"/>
      <c r="J197" s="190"/>
      <c r="K197" s="190"/>
      <c r="L197" s="190"/>
      <c r="M197" s="190"/>
      <c r="N197" s="190"/>
      <c r="O197" s="190"/>
      <c r="P197" s="190"/>
      <c r="Q197" s="190"/>
      <c r="R197" s="190"/>
      <c r="S197" s="190"/>
      <c r="T197" s="190"/>
      <c r="U197" s="190"/>
      <c r="V197" s="190"/>
    </row>
    <row r="198" spans="1:22" ht="18.75">
      <c r="A198" s="188" t="s">
        <v>99</v>
      </c>
      <c r="B198" s="188" t="s">
        <v>74</v>
      </c>
      <c r="C198" s="188" t="s">
        <v>65</v>
      </c>
      <c r="D198" s="188" t="s">
        <v>66</v>
      </c>
      <c r="E198" s="188" t="s">
        <v>67</v>
      </c>
      <c r="F198" s="189" t="s">
        <v>68</v>
      </c>
      <c r="G198" s="188" t="s">
        <v>69</v>
      </c>
      <c r="H198" s="192" t="s">
        <v>70</v>
      </c>
      <c r="I198" s="192"/>
      <c r="J198" s="192" t="s">
        <v>79</v>
      </c>
      <c r="K198" s="192"/>
      <c r="L198" s="192"/>
      <c r="M198" s="192"/>
      <c r="N198" s="184" t="s">
        <v>490</v>
      </c>
      <c r="O198" s="184"/>
      <c r="P198" s="184"/>
      <c r="Q198" s="184"/>
      <c r="R198" s="184"/>
      <c r="S198" s="184"/>
      <c r="T198" s="184"/>
      <c r="U198" s="184"/>
    </row>
    <row r="199" spans="1:22" ht="15.75">
      <c r="A199" s="188"/>
      <c r="B199" s="188"/>
      <c r="C199" s="188"/>
      <c r="D199" s="188"/>
      <c r="E199" s="188"/>
      <c r="F199" s="189"/>
      <c r="G199" s="188"/>
      <c r="H199" s="191" t="s">
        <v>71</v>
      </c>
      <c r="I199" s="191" t="s">
        <v>176</v>
      </c>
      <c r="J199" s="15" t="s">
        <v>75</v>
      </c>
      <c r="K199" s="15" t="s">
        <v>76</v>
      </c>
      <c r="L199" s="15" t="s">
        <v>77</v>
      </c>
      <c r="M199" s="15" t="s">
        <v>78</v>
      </c>
      <c r="N199" s="185" t="s">
        <v>75</v>
      </c>
      <c r="O199" s="185"/>
      <c r="P199" s="185" t="s">
        <v>76</v>
      </c>
      <c r="Q199" s="185"/>
      <c r="R199" s="185" t="s">
        <v>77</v>
      </c>
      <c r="S199" s="185"/>
      <c r="T199" s="185" t="s">
        <v>78</v>
      </c>
      <c r="U199" s="185"/>
    </row>
    <row r="200" spans="1:22" ht="31.5">
      <c r="A200" s="188"/>
      <c r="B200" s="188"/>
      <c r="C200" s="188"/>
      <c r="D200" s="188"/>
      <c r="E200" s="188"/>
      <c r="F200" s="189"/>
      <c r="G200" s="188"/>
      <c r="H200" s="191"/>
      <c r="I200" s="191"/>
      <c r="J200" s="94" t="s">
        <v>64</v>
      </c>
      <c r="K200" s="54" t="s">
        <v>64</v>
      </c>
      <c r="L200" s="54" t="s">
        <v>64</v>
      </c>
      <c r="M200" s="54" t="s">
        <v>64</v>
      </c>
      <c r="N200" s="67" t="s">
        <v>492</v>
      </c>
      <c r="O200" s="67" t="s">
        <v>491</v>
      </c>
      <c r="P200" s="67" t="s">
        <v>492</v>
      </c>
      <c r="Q200" s="67" t="s">
        <v>491</v>
      </c>
      <c r="R200" s="67" t="s">
        <v>492</v>
      </c>
      <c r="S200" s="67" t="s">
        <v>491</v>
      </c>
      <c r="T200" s="67" t="s">
        <v>492</v>
      </c>
      <c r="U200" s="67" t="s">
        <v>491</v>
      </c>
    </row>
    <row r="201" spans="1:22" ht="33.75">
      <c r="A201" s="190" t="s">
        <v>391</v>
      </c>
      <c r="B201" s="190"/>
      <c r="C201" s="190"/>
      <c r="D201" s="190"/>
      <c r="E201" s="190"/>
      <c r="F201" s="190"/>
      <c r="G201" s="190"/>
      <c r="H201" s="190"/>
      <c r="I201" s="190"/>
      <c r="J201" s="190"/>
      <c r="K201" s="190"/>
      <c r="L201" s="190"/>
      <c r="M201" s="190"/>
      <c r="N201" s="190"/>
      <c r="O201" s="190"/>
      <c r="P201" s="190"/>
      <c r="Q201" s="190"/>
      <c r="R201" s="190"/>
      <c r="S201" s="190"/>
      <c r="T201" s="190"/>
      <c r="U201" s="190"/>
      <c r="V201" s="190"/>
    </row>
    <row r="202" spans="1:22" ht="299.25">
      <c r="A202" s="195" t="s">
        <v>178</v>
      </c>
      <c r="B202" s="195" t="s">
        <v>179</v>
      </c>
      <c r="C202" s="101" t="s">
        <v>392</v>
      </c>
      <c r="D202" s="37">
        <v>1.125E-2</v>
      </c>
      <c r="E202" s="24" t="s">
        <v>107</v>
      </c>
      <c r="F202" s="16">
        <v>150</v>
      </c>
      <c r="G202" s="59" t="s">
        <v>393</v>
      </c>
      <c r="H202" s="29">
        <v>43101</v>
      </c>
      <c r="I202" s="29">
        <v>43404</v>
      </c>
      <c r="J202" s="24">
        <v>0.3</v>
      </c>
      <c r="K202" s="24">
        <v>0.6</v>
      </c>
      <c r="L202" s="24">
        <v>0.9</v>
      </c>
      <c r="M202" s="24">
        <v>1</v>
      </c>
      <c r="N202" s="24">
        <v>0.81</v>
      </c>
      <c r="O202" s="95" t="s">
        <v>627</v>
      </c>
      <c r="P202" s="72"/>
      <c r="Q202" s="72"/>
      <c r="R202" s="72"/>
      <c r="S202" s="72"/>
      <c r="T202" s="72"/>
      <c r="U202" s="72"/>
    </row>
    <row r="203" spans="1:22" ht="60">
      <c r="A203" s="205"/>
      <c r="B203" s="205"/>
      <c r="C203" s="101" t="s">
        <v>394</v>
      </c>
      <c r="D203" s="37">
        <v>6.2500000000000003E-3</v>
      </c>
      <c r="E203" s="24" t="s">
        <v>107</v>
      </c>
      <c r="F203" s="16">
        <v>1</v>
      </c>
      <c r="G203" s="176" t="s">
        <v>395</v>
      </c>
      <c r="H203" s="231">
        <v>43101</v>
      </c>
      <c r="I203" s="231">
        <v>43220</v>
      </c>
      <c r="J203" s="24">
        <v>0.75</v>
      </c>
      <c r="K203" s="24">
        <v>1</v>
      </c>
      <c r="L203" s="24"/>
      <c r="M203" s="24"/>
      <c r="N203" s="24">
        <v>0.4</v>
      </c>
      <c r="O203" s="176" t="s">
        <v>628</v>
      </c>
      <c r="P203" s="72"/>
      <c r="Q203" s="72"/>
      <c r="R203" s="72"/>
      <c r="S203" s="72"/>
      <c r="T203" s="72"/>
      <c r="U203" s="72"/>
    </row>
    <row r="204" spans="1:22" ht="60">
      <c r="A204" s="205"/>
      <c r="B204" s="205"/>
      <c r="C204" s="101" t="s">
        <v>396</v>
      </c>
      <c r="D204" s="37">
        <v>6.2500000000000003E-3</v>
      </c>
      <c r="E204" s="24" t="s">
        <v>107</v>
      </c>
      <c r="F204" s="16">
        <v>3</v>
      </c>
      <c r="G204" s="176"/>
      <c r="H204" s="231"/>
      <c r="I204" s="231"/>
      <c r="J204" s="24">
        <v>0.75</v>
      </c>
      <c r="K204" s="24">
        <v>1</v>
      </c>
      <c r="L204" s="24"/>
      <c r="M204" s="24"/>
      <c r="N204" s="24">
        <v>0.4</v>
      </c>
      <c r="O204" s="176" t="s">
        <v>629</v>
      </c>
      <c r="P204" s="72"/>
      <c r="Q204" s="72"/>
      <c r="R204" s="72"/>
      <c r="S204" s="72"/>
      <c r="T204" s="72"/>
      <c r="U204" s="72"/>
    </row>
    <row r="205" spans="1:22" ht="299.25">
      <c r="A205" s="205"/>
      <c r="B205" s="205"/>
      <c r="C205" s="101" t="s">
        <v>397</v>
      </c>
      <c r="D205" s="37">
        <v>1.125E-2</v>
      </c>
      <c r="E205" s="24" t="s">
        <v>107</v>
      </c>
      <c r="F205" s="16">
        <v>3</v>
      </c>
      <c r="G205" s="59" t="s">
        <v>398</v>
      </c>
      <c r="H205" s="29">
        <v>43101</v>
      </c>
      <c r="I205" s="29">
        <v>43251</v>
      </c>
      <c r="J205" s="24">
        <v>0.6</v>
      </c>
      <c r="K205" s="24">
        <v>1</v>
      </c>
      <c r="L205" s="24"/>
      <c r="M205" s="24"/>
      <c r="N205" s="24">
        <v>0.2</v>
      </c>
      <c r="O205" s="95" t="s">
        <v>630</v>
      </c>
      <c r="P205" s="72"/>
      <c r="Q205" s="72"/>
      <c r="R205" s="72"/>
      <c r="S205" s="72"/>
      <c r="T205" s="72"/>
      <c r="U205" s="72"/>
    </row>
    <row r="206" spans="1:22" ht="409.5">
      <c r="A206" s="205"/>
      <c r="B206" s="205"/>
      <c r="C206" s="101" t="s">
        <v>399</v>
      </c>
      <c r="D206" s="37">
        <v>1.125E-2</v>
      </c>
      <c r="E206" s="24" t="s">
        <v>107</v>
      </c>
      <c r="F206" s="16">
        <v>1</v>
      </c>
      <c r="G206" s="59" t="s">
        <v>400</v>
      </c>
      <c r="H206" s="29">
        <v>43101</v>
      </c>
      <c r="I206" s="29">
        <v>43434</v>
      </c>
      <c r="J206" s="24">
        <v>0.27</v>
      </c>
      <c r="K206" s="24">
        <v>0.54</v>
      </c>
      <c r="L206" s="24">
        <v>0.81</v>
      </c>
      <c r="M206" s="24">
        <v>1</v>
      </c>
      <c r="N206" s="24">
        <v>0</v>
      </c>
      <c r="O206" s="95" t="s">
        <v>631</v>
      </c>
      <c r="P206" s="72"/>
      <c r="Q206" s="72"/>
      <c r="R206" s="72"/>
      <c r="S206" s="72"/>
      <c r="T206" s="72"/>
      <c r="U206" s="72"/>
    </row>
    <row r="207" spans="1:22" ht="283.5">
      <c r="A207" s="205"/>
      <c r="B207" s="205"/>
      <c r="C207" s="43" t="s">
        <v>401</v>
      </c>
      <c r="D207" s="37">
        <v>1.125E-2</v>
      </c>
      <c r="E207" s="24" t="s">
        <v>101</v>
      </c>
      <c r="F207" s="24">
        <v>0.9</v>
      </c>
      <c r="G207" s="59" t="s">
        <v>402</v>
      </c>
      <c r="H207" s="29">
        <v>43101</v>
      </c>
      <c r="I207" s="29">
        <v>43434</v>
      </c>
      <c r="J207" s="24">
        <v>0.27</v>
      </c>
      <c r="K207" s="24">
        <v>0.54</v>
      </c>
      <c r="L207" s="24">
        <v>0.81</v>
      </c>
      <c r="M207" s="24">
        <v>1</v>
      </c>
      <c r="N207" s="24">
        <v>0.15</v>
      </c>
      <c r="O207" s="95" t="s">
        <v>632</v>
      </c>
      <c r="P207" s="72"/>
      <c r="Q207" s="72"/>
      <c r="R207" s="72"/>
      <c r="S207" s="72"/>
      <c r="T207" s="72"/>
      <c r="U207" s="72"/>
    </row>
    <row r="208" spans="1:22" ht="204.75">
      <c r="A208" s="205"/>
      <c r="B208" s="205"/>
      <c r="C208" s="43" t="s">
        <v>403</v>
      </c>
      <c r="D208" s="37">
        <v>1.125E-2</v>
      </c>
      <c r="E208" s="24" t="s">
        <v>107</v>
      </c>
      <c r="F208" s="16">
        <v>2</v>
      </c>
      <c r="G208" s="59" t="s">
        <v>404</v>
      </c>
      <c r="H208" s="29">
        <v>43101</v>
      </c>
      <c r="I208" s="29">
        <v>43434</v>
      </c>
      <c r="J208" s="24">
        <v>0.27</v>
      </c>
      <c r="K208" s="24">
        <v>0.54</v>
      </c>
      <c r="L208" s="24">
        <v>0.81</v>
      </c>
      <c r="M208" s="24">
        <v>1</v>
      </c>
      <c r="N208" s="24">
        <v>0.15</v>
      </c>
      <c r="O208" s="95" t="s">
        <v>633</v>
      </c>
      <c r="P208" s="72"/>
      <c r="Q208" s="72"/>
      <c r="R208" s="72"/>
      <c r="S208" s="72"/>
      <c r="T208" s="72"/>
      <c r="U208" s="72"/>
    </row>
    <row r="209" spans="1:21" ht="220.5">
      <c r="A209" s="205"/>
      <c r="B209" s="205"/>
      <c r="C209" s="43" t="s">
        <v>405</v>
      </c>
      <c r="D209" s="37">
        <v>1.125E-2</v>
      </c>
      <c r="E209" s="24" t="s">
        <v>107</v>
      </c>
      <c r="F209" s="16">
        <v>1</v>
      </c>
      <c r="G209" s="59" t="s">
        <v>406</v>
      </c>
      <c r="H209" s="29">
        <v>43101</v>
      </c>
      <c r="I209" s="29">
        <v>43434</v>
      </c>
      <c r="J209" s="24">
        <v>0.27</v>
      </c>
      <c r="K209" s="24">
        <v>0.54</v>
      </c>
      <c r="L209" s="24">
        <v>0.81</v>
      </c>
      <c r="M209" s="24">
        <v>1</v>
      </c>
      <c r="N209" s="24">
        <v>0.15</v>
      </c>
      <c r="O209" s="95" t="s">
        <v>634</v>
      </c>
      <c r="P209" s="72"/>
      <c r="Q209" s="72"/>
      <c r="R209" s="72"/>
      <c r="S209" s="72"/>
      <c r="T209" s="72"/>
      <c r="U209" s="72"/>
    </row>
    <row r="210" spans="1:21" ht="409.5">
      <c r="A210" s="205"/>
      <c r="B210" s="205"/>
      <c r="C210" s="101" t="s">
        <v>407</v>
      </c>
      <c r="D210" s="37">
        <v>1.125E-2</v>
      </c>
      <c r="E210" s="24" t="s">
        <v>107</v>
      </c>
      <c r="F210" s="16">
        <v>1</v>
      </c>
      <c r="G210" s="59" t="s">
        <v>408</v>
      </c>
      <c r="H210" s="29">
        <v>43101</v>
      </c>
      <c r="I210" s="29">
        <v>43404</v>
      </c>
      <c r="J210" s="24">
        <v>0.3</v>
      </c>
      <c r="K210" s="24">
        <v>0.6</v>
      </c>
      <c r="L210" s="24">
        <v>0.9</v>
      </c>
      <c r="M210" s="24">
        <v>1</v>
      </c>
      <c r="N210" s="24">
        <v>0.15</v>
      </c>
      <c r="O210" s="95" t="s">
        <v>635</v>
      </c>
      <c r="P210" s="72"/>
      <c r="Q210" s="72"/>
      <c r="R210" s="72"/>
      <c r="S210" s="72"/>
      <c r="T210" s="72"/>
      <c r="U210" s="72"/>
    </row>
    <row r="211" spans="1:21" ht="75">
      <c r="A211" s="205"/>
      <c r="B211" s="205"/>
      <c r="C211" s="101" t="s">
        <v>409</v>
      </c>
      <c r="D211" s="37">
        <v>1.125E-2</v>
      </c>
      <c r="E211" s="24" t="s">
        <v>107</v>
      </c>
      <c r="F211" s="16">
        <v>1</v>
      </c>
      <c r="G211" s="59" t="s">
        <v>410</v>
      </c>
      <c r="H211" s="29">
        <v>43101</v>
      </c>
      <c r="I211" s="29">
        <v>43373</v>
      </c>
      <c r="J211" s="24">
        <v>0.33</v>
      </c>
      <c r="K211" s="24">
        <v>0.66</v>
      </c>
      <c r="L211" s="24">
        <v>1</v>
      </c>
      <c r="M211" s="24"/>
      <c r="N211" s="24">
        <v>0</v>
      </c>
      <c r="O211" s="95" t="s">
        <v>636</v>
      </c>
      <c r="P211" s="72"/>
      <c r="Q211" s="72"/>
      <c r="R211" s="72"/>
      <c r="S211" s="72"/>
      <c r="T211" s="72"/>
      <c r="U211" s="72"/>
    </row>
    <row r="212" spans="1:21" ht="409.5">
      <c r="A212" s="205"/>
      <c r="B212" s="205"/>
      <c r="C212" s="101" t="s">
        <v>411</v>
      </c>
      <c r="D212" s="37">
        <v>1.125E-2</v>
      </c>
      <c r="E212" s="24" t="s">
        <v>101</v>
      </c>
      <c r="F212" s="24">
        <v>0.9</v>
      </c>
      <c r="G212" s="59" t="s">
        <v>412</v>
      </c>
      <c r="H212" s="29">
        <v>43101</v>
      </c>
      <c r="I212" s="29">
        <v>43434</v>
      </c>
      <c r="J212" s="24">
        <v>0.27</v>
      </c>
      <c r="K212" s="24">
        <v>0.54</v>
      </c>
      <c r="L212" s="24">
        <v>0.81</v>
      </c>
      <c r="M212" s="24">
        <v>1</v>
      </c>
      <c r="N212" s="24">
        <v>0.15</v>
      </c>
      <c r="O212" s="95" t="s">
        <v>637</v>
      </c>
      <c r="P212" s="72"/>
      <c r="Q212" s="72"/>
      <c r="R212" s="72"/>
      <c r="S212" s="72"/>
      <c r="T212" s="72"/>
      <c r="U212" s="72"/>
    </row>
    <row r="213" spans="1:21" ht="409.5">
      <c r="A213" s="205"/>
      <c r="B213" s="205"/>
      <c r="C213" s="101" t="s">
        <v>413</v>
      </c>
      <c r="D213" s="37">
        <v>1.125E-2</v>
      </c>
      <c r="E213" s="24" t="s">
        <v>101</v>
      </c>
      <c r="F213" s="24">
        <v>1</v>
      </c>
      <c r="G213" s="59" t="s">
        <v>414</v>
      </c>
      <c r="H213" s="29">
        <v>43101</v>
      </c>
      <c r="I213" s="29">
        <v>43465</v>
      </c>
      <c r="J213" s="24">
        <v>0.24</v>
      </c>
      <c r="K213" s="24">
        <v>0.48</v>
      </c>
      <c r="L213" s="24">
        <v>0.72</v>
      </c>
      <c r="M213" s="24">
        <v>1</v>
      </c>
      <c r="N213" s="24">
        <v>0.24</v>
      </c>
      <c r="O213" s="95" t="s">
        <v>638</v>
      </c>
      <c r="P213" s="72"/>
      <c r="Q213" s="72"/>
      <c r="R213" s="72"/>
      <c r="S213" s="72"/>
      <c r="T213" s="72"/>
      <c r="U213" s="72"/>
    </row>
    <row r="214" spans="1:21" ht="252">
      <c r="A214" s="205"/>
      <c r="B214" s="205"/>
      <c r="C214" s="101" t="s">
        <v>415</v>
      </c>
      <c r="D214" s="37">
        <v>3.125E-2</v>
      </c>
      <c r="E214" s="24" t="s">
        <v>101</v>
      </c>
      <c r="F214" s="24">
        <v>1</v>
      </c>
      <c r="G214" s="59" t="s">
        <v>416</v>
      </c>
      <c r="H214" s="29">
        <v>43101</v>
      </c>
      <c r="I214" s="29">
        <v>43465</v>
      </c>
      <c r="J214" s="24">
        <v>0.24</v>
      </c>
      <c r="K214" s="24">
        <v>0.48</v>
      </c>
      <c r="L214" s="24">
        <v>0.72</v>
      </c>
      <c r="M214" s="24">
        <v>1</v>
      </c>
      <c r="N214" s="24">
        <v>0.15</v>
      </c>
      <c r="O214" s="95" t="s">
        <v>639</v>
      </c>
      <c r="P214" s="72"/>
      <c r="Q214" s="72"/>
      <c r="R214" s="72"/>
      <c r="S214" s="72"/>
      <c r="T214" s="72"/>
      <c r="U214" s="72"/>
    </row>
    <row r="215" spans="1:21" ht="78.75">
      <c r="A215" s="205"/>
      <c r="B215" s="205"/>
      <c r="C215" s="101" t="s">
        <v>417</v>
      </c>
      <c r="D215" s="37">
        <v>3.125E-2</v>
      </c>
      <c r="E215" s="24" t="s">
        <v>101</v>
      </c>
      <c r="F215" s="24">
        <v>1</v>
      </c>
      <c r="G215" s="59" t="s">
        <v>418</v>
      </c>
      <c r="H215" s="29">
        <v>43101</v>
      </c>
      <c r="I215" s="29">
        <v>43465</v>
      </c>
      <c r="J215" s="24">
        <v>0.24</v>
      </c>
      <c r="K215" s="24">
        <v>0.48</v>
      </c>
      <c r="L215" s="24">
        <v>0.72</v>
      </c>
      <c r="M215" s="24">
        <v>1</v>
      </c>
      <c r="N215" s="24">
        <v>0.02</v>
      </c>
      <c r="O215" s="95" t="s">
        <v>640</v>
      </c>
      <c r="P215" s="72"/>
      <c r="Q215" s="72"/>
      <c r="R215" s="72"/>
      <c r="S215" s="72"/>
      <c r="T215" s="72"/>
      <c r="U215" s="72"/>
    </row>
    <row r="216" spans="1:21" ht="409.5">
      <c r="A216" s="205"/>
      <c r="B216" s="205"/>
      <c r="C216" s="101" t="s">
        <v>419</v>
      </c>
      <c r="D216" s="37">
        <v>3.125E-2</v>
      </c>
      <c r="E216" s="24" t="s">
        <v>101</v>
      </c>
      <c r="F216" s="24">
        <v>0.9</v>
      </c>
      <c r="G216" s="59" t="s">
        <v>420</v>
      </c>
      <c r="H216" s="29">
        <v>43101</v>
      </c>
      <c r="I216" s="29">
        <v>43465</v>
      </c>
      <c r="J216" s="24">
        <v>0.24</v>
      </c>
      <c r="K216" s="24">
        <v>0.48</v>
      </c>
      <c r="L216" s="24">
        <v>0.72</v>
      </c>
      <c r="M216" s="24">
        <v>1</v>
      </c>
      <c r="N216" s="24">
        <v>0.24</v>
      </c>
      <c r="O216" s="95" t="s">
        <v>641</v>
      </c>
      <c r="P216" s="72"/>
      <c r="Q216" s="72"/>
      <c r="R216" s="72"/>
      <c r="S216" s="72"/>
      <c r="T216" s="72"/>
      <c r="U216" s="72"/>
    </row>
    <row r="217" spans="1:21" ht="346.5">
      <c r="A217" s="205"/>
      <c r="B217" s="205"/>
      <c r="C217" s="101" t="s">
        <v>421</v>
      </c>
      <c r="D217" s="37">
        <v>3.125E-2</v>
      </c>
      <c r="E217" s="24" t="s">
        <v>101</v>
      </c>
      <c r="F217" s="24">
        <v>0.9</v>
      </c>
      <c r="G217" s="59" t="s">
        <v>422</v>
      </c>
      <c r="H217" s="29">
        <v>43101</v>
      </c>
      <c r="I217" s="29">
        <v>43465</v>
      </c>
      <c r="J217" s="24">
        <v>0.24</v>
      </c>
      <c r="K217" s="24">
        <v>0.48</v>
      </c>
      <c r="L217" s="24">
        <v>0.72</v>
      </c>
      <c r="M217" s="24">
        <v>1</v>
      </c>
      <c r="N217" s="24">
        <v>0.24</v>
      </c>
      <c r="O217" s="95" t="s">
        <v>642</v>
      </c>
      <c r="P217" s="72"/>
      <c r="Q217" s="72"/>
      <c r="R217" s="72"/>
      <c r="S217" s="72"/>
      <c r="T217" s="72"/>
      <c r="U217" s="72"/>
    </row>
    <row r="218" spans="1:21" ht="60">
      <c r="A218" s="205"/>
      <c r="B218" s="205"/>
      <c r="C218" s="101" t="s">
        <v>423</v>
      </c>
      <c r="D218" s="37">
        <v>2.5000000000000001E-2</v>
      </c>
      <c r="E218" s="24" t="s">
        <v>101</v>
      </c>
      <c r="F218" s="24">
        <v>0.7</v>
      </c>
      <c r="G218" s="59" t="s">
        <v>424</v>
      </c>
      <c r="H218" s="29">
        <v>43101</v>
      </c>
      <c r="I218" s="29">
        <v>43434</v>
      </c>
      <c r="J218" s="24">
        <v>0.27</v>
      </c>
      <c r="K218" s="24">
        <v>0.54</v>
      </c>
      <c r="L218" s="24">
        <v>0.81</v>
      </c>
      <c r="M218" s="24">
        <v>1</v>
      </c>
      <c r="N218" s="24">
        <v>0</v>
      </c>
      <c r="O218" s="95" t="s">
        <v>636</v>
      </c>
      <c r="P218" s="72"/>
      <c r="Q218" s="72"/>
      <c r="R218" s="72"/>
      <c r="S218" s="72"/>
      <c r="T218" s="72"/>
      <c r="U218" s="72"/>
    </row>
    <row r="219" spans="1:21" ht="60">
      <c r="A219" s="205"/>
      <c r="B219" s="205"/>
      <c r="C219" s="101" t="s">
        <v>425</v>
      </c>
      <c r="D219" s="37">
        <v>1.2500000000000001E-2</v>
      </c>
      <c r="E219" s="24" t="s">
        <v>107</v>
      </c>
      <c r="F219" s="16">
        <v>1</v>
      </c>
      <c r="G219" s="59" t="s">
        <v>426</v>
      </c>
      <c r="H219" s="29">
        <v>43101</v>
      </c>
      <c r="I219" s="29">
        <v>43434</v>
      </c>
      <c r="J219" s="24">
        <v>0.27</v>
      </c>
      <c r="K219" s="24">
        <v>0.54</v>
      </c>
      <c r="L219" s="24">
        <v>0.81</v>
      </c>
      <c r="M219" s="24">
        <v>1</v>
      </c>
      <c r="N219" s="24">
        <v>0</v>
      </c>
      <c r="O219" s="95" t="s">
        <v>636</v>
      </c>
      <c r="P219" s="72"/>
      <c r="Q219" s="72"/>
      <c r="R219" s="72"/>
      <c r="S219" s="72"/>
      <c r="T219" s="72"/>
      <c r="U219" s="72"/>
    </row>
    <row r="220" spans="1:21" ht="409.5">
      <c r="A220" s="205"/>
      <c r="B220" s="205"/>
      <c r="C220" s="101" t="s">
        <v>427</v>
      </c>
      <c r="D220" s="37">
        <v>2.5000000000000001E-2</v>
      </c>
      <c r="E220" s="24" t="s">
        <v>107</v>
      </c>
      <c r="F220" s="16">
        <v>1</v>
      </c>
      <c r="G220" s="59" t="s">
        <v>428</v>
      </c>
      <c r="H220" s="29">
        <v>43101</v>
      </c>
      <c r="I220" s="29">
        <v>43434</v>
      </c>
      <c r="J220" s="24">
        <v>0.27</v>
      </c>
      <c r="K220" s="24">
        <v>0.54</v>
      </c>
      <c r="L220" s="24">
        <v>0.81</v>
      </c>
      <c r="M220" s="24">
        <v>1</v>
      </c>
      <c r="N220" s="24">
        <v>0.27</v>
      </c>
      <c r="O220" s="95" t="s">
        <v>643</v>
      </c>
      <c r="P220" s="72"/>
      <c r="Q220" s="72"/>
      <c r="R220" s="72"/>
      <c r="S220" s="72"/>
      <c r="T220" s="72"/>
      <c r="U220" s="72"/>
    </row>
    <row r="221" spans="1:21" ht="47.25">
      <c r="A221" s="205"/>
      <c r="B221" s="205"/>
      <c r="C221" s="101" t="s">
        <v>429</v>
      </c>
      <c r="D221" s="37">
        <v>1.2500000000000001E-2</v>
      </c>
      <c r="E221" s="24" t="s">
        <v>107</v>
      </c>
      <c r="F221" s="16">
        <v>1</v>
      </c>
      <c r="G221" s="59" t="s">
        <v>430</v>
      </c>
      <c r="H221" s="29">
        <v>43101</v>
      </c>
      <c r="I221" s="29">
        <v>43434</v>
      </c>
      <c r="J221" s="24">
        <v>0.27</v>
      </c>
      <c r="K221" s="24">
        <v>0.54</v>
      </c>
      <c r="L221" s="24">
        <v>0.81</v>
      </c>
      <c r="M221" s="24">
        <v>1</v>
      </c>
      <c r="N221" s="24">
        <v>0</v>
      </c>
      <c r="O221" s="95" t="s">
        <v>636</v>
      </c>
      <c r="P221" s="72"/>
      <c r="Q221" s="72"/>
      <c r="R221" s="72"/>
      <c r="S221" s="72"/>
      <c r="T221" s="72"/>
      <c r="U221" s="72"/>
    </row>
    <row r="222" spans="1:21" ht="236.25">
      <c r="A222" s="205"/>
      <c r="B222" s="205"/>
      <c r="C222" s="101" t="s">
        <v>431</v>
      </c>
      <c r="D222" s="37">
        <v>2.5000000000000001E-2</v>
      </c>
      <c r="E222" s="24" t="s">
        <v>107</v>
      </c>
      <c r="F222" s="16">
        <v>2</v>
      </c>
      <c r="G222" s="59" t="s">
        <v>432</v>
      </c>
      <c r="H222" s="29">
        <v>43101</v>
      </c>
      <c r="I222" s="29">
        <v>43434</v>
      </c>
      <c r="J222" s="24">
        <v>0.27</v>
      </c>
      <c r="K222" s="24">
        <v>0.54</v>
      </c>
      <c r="L222" s="24">
        <v>0.81</v>
      </c>
      <c r="M222" s="24">
        <v>1</v>
      </c>
      <c r="N222" s="24">
        <v>0.15</v>
      </c>
      <c r="O222" s="95" t="s">
        <v>644</v>
      </c>
      <c r="P222" s="72"/>
      <c r="Q222" s="72"/>
      <c r="R222" s="72"/>
      <c r="S222" s="72"/>
      <c r="T222" s="72"/>
      <c r="U222" s="72"/>
    </row>
    <row r="223" spans="1:21" ht="78.75">
      <c r="A223" s="205"/>
      <c r="B223" s="205"/>
      <c r="C223" s="101" t="s">
        <v>433</v>
      </c>
      <c r="D223" s="37">
        <v>1.2500000000000001E-2</v>
      </c>
      <c r="E223" s="24" t="s">
        <v>107</v>
      </c>
      <c r="F223" s="16">
        <v>2</v>
      </c>
      <c r="G223" s="59" t="s">
        <v>434</v>
      </c>
      <c r="H223" s="29">
        <v>43101</v>
      </c>
      <c r="I223" s="29">
        <v>43434</v>
      </c>
      <c r="J223" s="24">
        <v>0.27</v>
      </c>
      <c r="K223" s="24">
        <v>0.54</v>
      </c>
      <c r="L223" s="24">
        <v>0.81</v>
      </c>
      <c r="M223" s="24">
        <v>1</v>
      </c>
      <c r="N223" s="24">
        <v>0.15</v>
      </c>
      <c r="O223" s="95" t="s">
        <v>645</v>
      </c>
      <c r="P223" s="72"/>
      <c r="Q223" s="72"/>
      <c r="R223" s="72"/>
      <c r="S223" s="72"/>
      <c r="T223" s="72"/>
      <c r="U223" s="72"/>
    </row>
    <row r="224" spans="1:21" ht="409.5">
      <c r="A224" s="205"/>
      <c r="B224" s="205"/>
      <c r="C224" s="101" t="s">
        <v>435</v>
      </c>
      <c r="D224" s="37">
        <v>1.2500000000000001E-2</v>
      </c>
      <c r="E224" s="24" t="s">
        <v>101</v>
      </c>
      <c r="F224" s="24">
        <v>1</v>
      </c>
      <c r="G224" s="59" t="s">
        <v>436</v>
      </c>
      <c r="H224" s="29">
        <v>43101</v>
      </c>
      <c r="I224" s="29">
        <v>43434</v>
      </c>
      <c r="J224" s="24">
        <v>0.27</v>
      </c>
      <c r="K224" s="24">
        <v>0.54</v>
      </c>
      <c r="L224" s="24">
        <v>0.81</v>
      </c>
      <c r="M224" s="24">
        <v>1</v>
      </c>
      <c r="N224" s="24">
        <v>0.15</v>
      </c>
      <c r="O224" s="95" t="s">
        <v>646</v>
      </c>
      <c r="P224" s="72"/>
      <c r="Q224" s="72"/>
      <c r="R224" s="72"/>
      <c r="S224" s="72"/>
      <c r="T224" s="72"/>
      <c r="U224" s="72"/>
    </row>
    <row r="225" spans="1:22" ht="94.5">
      <c r="A225" s="205"/>
      <c r="B225" s="205"/>
      <c r="C225" s="101" t="s">
        <v>437</v>
      </c>
      <c r="D225" s="37">
        <v>0.01</v>
      </c>
      <c r="E225" s="24" t="s">
        <v>101</v>
      </c>
      <c r="F225" s="24">
        <v>1</v>
      </c>
      <c r="G225" s="59" t="s">
        <v>438</v>
      </c>
      <c r="H225" s="29">
        <v>43101</v>
      </c>
      <c r="I225" s="29">
        <v>43434</v>
      </c>
      <c r="J225" s="24">
        <v>0.27</v>
      </c>
      <c r="K225" s="24">
        <v>0.54</v>
      </c>
      <c r="L225" s="24">
        <v>0.81</v>
      </c>
      <c r="M225" s="24">
        <v>1</v>
      </c>
      <c r="N225" s="24">
        <v>1</v>
      </c>
      <c r="O225" s="95" t="s">
        <v>647</v>
      </c>
      <c r="P225" s="72"/>
      <c r="Q225" s="72"/>
      <c r="R225" s="72"/>
      <c r="S225" s="72"/>
      <c r="T225" s="72"/>
      <c r="U225" s="72"/>
    </row>
    <row r="226" spans="1:22" ht="252">
      <c r="A226" s="205"/>
      <c r="B226" s="205"/>
      <c r="C226" s="101" t="s">
        <v>439</v>
      </c>
      <c r="D226" s="37">
        <v>0.01</v>
      </c>
      <c r="E226" s="24" t="s">
        <v>101</v>
      </c>
      <c r="F226" s="24">
        <v>0.9</v>
      </c>
      <c r="G226" s="59" t="s">
        <v>440</v>
      </c>
      <c r="H226" s="29">
        <v>43101</v>
      </c>
      <c r="I226" s="29">
        <v>43190</v>
      </c>
      <c r="J226" s="24">
        <v>1</v>
      </c>
      <c r="K226" s="24"/>
      <c r="L226" s="24"/>
      <c r="M226" s="24"/>
      <c r="N226" s="24">
        <v>0.3</v>
      </c>
      <c r="O226" s="95" t="s">
        <v>648</v>
      </c>
      <c r="P226" s="72"/>
      <c r="Q226" s="72"/>
      <c r="R226" s="72"/>
      <c r="S226" s="72"/>
      <c r="T226" s="72"/>
      <c r="U226" s="72"/>
    </row>
    <row r="227" spans="1:22" ht="135">
      <c r="A227" s="205"/>
      <c r="B227" s="205"/>
      <c r="C227" s="101" t="s">
        <v>441</v>
      </c>
      <c r="D227" s="37">
        <v>8.7500000000000008E-3</v>
      </c>
      <c r="E227" s="24" t="s">
        <v>101</v>
      </c>
      <c r="F227" s="24">
        <v>0.9</v>
      </c>
      <c r="G227" s="59" t="s">
        <v>442</v>
      </c>
      <c r="H227" s="29">
        <v>43101</v>
      </c>
      <c r="I227" s="29">
        <v>43434</v>
      </c>
      <c r="J227" s="24">
        <v>0.27</v>
      </c>
      <c r="K227" s="24">
        <v>0.54</v>
      </c>
      <c r="L227" s="24">
        <v>0.81</v>
      </c>
      <c r="M227" s="24">
        <v>1</v>
      </c>
      <c r="N227" s="24">
        <v>0</v>
      </c>
      <c r="O227" s="95" t="s">
        <v>636</v>
      </c>
      <c r="P227" s="72"/>
      <c r="Q227" s="72"/>
      <c r="R227" s="72"/>
      <c r="S227" s="72"/>
      <c r="T227" s="72"/>
      <c r="U227" s="72"/>
    </row>
    <row r="228" spans="1:22" ht="126">
      <c r="A228" s="205"/>
      <c r="B228" s="205"/>
      <c r="C228" s="101" t="s">
        <v>443</v>
      </c>
      <c r="D228" s="37">
        <v>8.7500000000000008E-3</v>
      </c>
      <c r="E228" s="24" t="s">
        <v>101</v>
      </c>
      <c r="F228" s="24">
        <v>0.9</v>
      </c>
      <c r="G228" s="59" t="s">
        <v>444</v>
      </c>
      <c r="H228" s="29">
        <v>43101</v>
      </c>
      <c r="I228" s="29">
        <v>43434</v>
      </c>
      <c r="J228" s="24">
        <v>0.27</v>
      </c>
      <c r="K228" s="24">
        <v>0.54</v>
      </c>
      <c r="L228" s="24">
        <v>0.81</v>
      </c>
      <c r="M228" s="24">
        <v>1</v>
      </c>
      <c r="N228" s="24">
        <v>1</v>
      </c>
      <c r="O228" s="95" t="s">
        <v>649</v>
      </c>
      <c r="P228" s="72"/>
      <c r="Q228" s="72"/>
      <c r="R228" s="72"/>
      <c r="S228" s="72"/>
      <c r="T228" s="72"/>
      <c r="U228" s="72"/>
    </row>
    <row r="229" spans="1:22" ht="189">
      <c r="A229" s="205"/>
      <c r="B229" s="205"/>
      <c r="C229" s="101" t="s">
        <v>445</v>
      </c>
      <c r="D229" s="37">
        <v>0.01</v>
      </c>
      <c r="E229" s="24" t="s">
        <v>107</v>
      </c>
      <c r="F229" s="16">
        <v>25</v>
      </c>
      <c r="G229" s="59" t="s">
        <v>446</v>
      </c>
      <c r="H229" s="29">
        <v>43101</v>
      </c>
      <c r="I229" s="29">
        <v>43434</v>
      </c>
      <c r="J229" s="24">
        <v>0.27</v>
      </c>
      <c r="K229" s="24">
        <v>0.54</v>
      </c>
      <c r="L229" s="24">
        <v>0.81</v>
      </c>
      <c r="M229" s="24">
        <v>1</v>
      </c>
      <c r="N229" s="24">
        <v>0.1</v>
      </c>
      <c r="O229" s="95" t="s">
        <v>650</v>
      </c>
      <c r="P229" s="72"/>
      <c r="Q229" s="72"/>
      <c r="R229" s="72"/>
      <c r="S229" s="72"/>
      <c r="T229" s="72"/>
      <c r="U229" s="72"/>
    </row>
    <row r="230" spans="1:22" ht="105">
      <c r="A230" s="205"/>
      <c r="B230" s="205"/>
      <c r="C230" s="101" t="s">
        <v>447</v>
      </c>
      <c r="D230" s="37">
        <v>0.01</v>
      </c>
      <c r="E230" s="24" t="s">
        <v>107</v>
      </c>
      <c r="F230" s="16">
        <v>50</v>
      </c>
      <c r="G230" s="59" t="s">
        <v>448</v>
      </c>
      <c r="H230" s="29">
        <v>43101</v>
      </c>
      <c r="I230" s="29">
        <v>43434</v>
      </c>
      <c r="J230" s="24">
        <v>0.27</v>
      </c>
      <c r="K230" s="24">
        <v>0.54</v>
      </c>
      <c r="L230" s="24">
        <v>0.81</v>
      </c>
      <c r="M230" s="24">
        <v>1</v>
      </c>
      <c r="N230" s="24">
        <v>0</v>
      </c>
      <c r="O230" s="95" t="s">
        <v>636</v>
      </c>
      <c r="P230" s="72"/>
      <c r="Q230" s="72"/>
      <c r="R230" s="72"/>
      <c r="S230" s="72"/>
      <c r="T230" s="72"/>
      <c r="U230" s="72"/>
    </row>
    <row r="231" spans="1:22" ht="346.5">
      <c r="A231" s="205"/>
      <c r="B231" s="205"/>
      <c r="C231" s="101" t="s">
        <v>449</v>
      </c>
      <c r="D231" s="37">
        <v>0.01</v>
      </c>
      <c r="E231" s="24" t="s">
        <v>107</v>
      </c>
      <c r="F231" s="16">
        <v>3</v>
      </c>
      <c r="G231" s="59" t="s">
        <v>450</v>
      </c>
      <c r="H231" s="29">
        <v>43101</v>
      </c>
      <c r="I231" s="29">
        <v>43434</v>
      </c>
      <c r="J231" s="24">
        <v>0.27</v>
      </c>
      <c r="K231" s="24">
        <v>0.54</v>
      </c>
      <c r="L231" s="24">
        <v>0.81</v>
      </c>
      <c r="M231" s="24">
        <v>1</v>
      </c>
      <c r="N231" s="24">
        <v>1</v>
      </c>
      <c r="O231" s="95" t="s">
        <v>651</v>
      </c>
      <c r="P231" s="72"/>
      <c r="Q231" s="72"/>
      <c r="R231" s="72"/>
      <c r="S231" s="72"/>
      <c r="T231" s="72"/>
      <c r="U231" s="72"/>
    </row>
    <row r="232" spans="1:22" ht="189">
      <c r="A232" s="205"/>
      <c r="B232" s="205"/>
      <c r="C232" s="101" t="s">
        <v>451</v>
      </c>
      <c r="D232" s="37">
        <v>0.01</v>
      </c>
      <c r="E232" s="24" t="s">
        <v>101</v>
      </c>
      <c r="F232" s="24">
        <v>1</v>
      </c>
      <c r="G232" s="59" t="s">
        <v>452</v>
      </c>
      <c r="H232" s="29">
        <v>43101</v>
      </c>
      <c r="I232" s="29">
        <v>43434</v>
      </c>
      <c r="J232" s="24">
        <v>0.27</v>
      </c>
      <c r="K232" s="24">
        <v>0.54</v>
      </c>
      <c r="L232" s="24">
        <v>0.81</v>
      </c>
      <c r="M232" s="24">
        <v>1</v>
      </c>
      <c r="N232" s="24">
        <v>0.1</v>
      </c>
      <c r="O232" s="95" t="s">
        <v>650</v>
      </c>
      <c r="P232" s="72"/>
      <c r="Q232" s="72"/>
      <c r="R232" s="72"/>
      <c r="S232" s="72"/>
      <c r="T232" s="72"/>
      <c r="U232" s="72"/>
    </row>
    <row r="233" spans="1:22" ht="204.75">
      <c r="A233" s="205"/>
      <c r="B233" s="205"/>
      <c r="C233" s="101" t="s">
        <v>453</v>
      </c>
      <c r="D233" s="37">
        <v>7.4999999999999997E-3</v>
      </c>
      <c r="E233" s="24" t="s">
        <v>107</v>
      </c>
      <c r="F233" s="16">
        <v>3</v>
      </c>
      <c r="G233" s="59" t="s">
        <v>454</v>
      </c>
      <c r="H233" s="29">
        <v>43101</v>
      </c>
      <c r="I233" s="29">
        <v>43434</v>
      </c>
      <c r="J233" s="24">
        <v>0.27</v>
      </c>
      <c r="K233" s="24">
        <v>0.54</v>
      </c>
      <c r="L233" s="24">
        <v>0.81</v>
      </c>
      <c r="M233" s="24">
        <v>1</v>
      </c>
      <c r="N233" s="24">
        <v>0.4</v>
      </c>
      <c r="O233" s="95" t="s">
        <v>652</v>
      </c>
      <c r="P233" s="72"/>
      <c r="Q233" s="72"/>
      <c r="R233" s="72"/>
      <c r="S233" s="72"/>
      <c r="T233" s="72"/>
      <c r="U233" s="72"/>
    </row>
    <row r="234" spans="1:22" ht="94.5">
      <c r="A234" s="205"/>
      <c r="B234" s="205"/>
      <c r="C234" s="101" t="s">
        <v>455</v>
      </c>
      <c r="D234" s="37">
        <v>0.01</v>
      </c>
      <c r="E234" s="24" t="s">
        <v>101</v>
      </c>
      <c r="F234" s="24">
        <v>1</v>
      </c>
      <c r="G234" s="59" t="s">
        <v>456</v>
      </c>
      <c r="H234" s="29">
        <v>43101</v>
      </c>
      <c r="I234" s="29">
        <v>43434</v>
      </c>
      <c r="J234" s="24">
        <v>0.27</v>
      </c>
      <c r="K234" s="24">
        <v>0.54</v>
      </c>
      <c r="L234" s="24">
        <v>0.81</v>
      </c>
      <c r="M234" s="24">
        <v>1</v>
      </c>
      <c r="N234" s="24">
        <v>1</v>
      </c>
      <c r="O234" s="95" t="s">
        <v>653</v>
      </c>
      <c r="P234" s="72"/>
      <c r="Q234" s="72"/>
      <c r="R234" s="72"/>
      <c r="S234" s="72"/>
      <c r="T234" s="72"/>
      <c r="U234" s="72"/>
    </row>
    <row r="235" spans="1:22" ht="173.25">
      <c r="A235" s="205"/>
      <c r="B235" s="205"/>
      <c r="C235" s="101" t="s">
        <v>457</v>
      </c>
      <c r="D235" s="37">
        <v>0.01</v>
      </c>
      <c r="E235" s="24" t="s">
        <v>107</v>
      </c>
      <c r="F235" s="25">
        <v>3500</v>
      </c>
      <c r="G235" s="59" t="s">
        <v>458</v>
      </c>
      <c r="H235" s="29">
        <v>43101</v>
      </c>
      <c r="I235" s="29">
        <v>43434</v>
      </c>
      <c r="J235" s="24">
        <v>0.27</v>
      </c>
      <c r="K235" s="24">
        <v>0.54</v>
      </c>
      <c r="L235" s="24">
        <v>0.81</v>
      </c>
      <c r="M235" s="24">
        <v>1</v>
      </c>
      <c r="N235" s="24">
        <v>0.1</v>
      </c>
      <c r="O235" s="95" t="s">
        <v>654</v>
      </c>
      <c r="P235" s="72"/>
      <c r="Q235" s="72"/>
      <c r="R235" s="72"/>
      <c r="S235" s="72"/>
      <c r="T235" s="72"/>
      <c r="U235" s="72"/>
    </row>
    <row r="236" spans="1:22" ht="75">
      <c r="A236" s="205"/>
      <c r="B236" s="205"/>
      <c r="C236" s="101" t="s">
        <v>459</v>
      </c>
      <c r="D236" s="37">
        <v>0.01</v>
      </c>
      <c r="E236" s="24" t="s">
        <v>107</v>
      </c>
      <c r="F236" s="16">
        <v>9</v>
      </c>
      <c r="G236" s="59" t="s">
        <v>460</v>
      </c>
      <c r="H236" s="29">
        <v>43101</v>
      </c>
      <c r="I236" s="29">
        <v>43434</v>
      </c>
      <c r="J236" s="24">
        <v>0.27</v>
      </c>
      <c r="K236" s="24">
        <v>0.54</v>
      </c>
      <c r="L236" s="24">
        <v>0.81</v>
      </c>
      <c r="M236" s="24">
        <v>1</v>
      </c>
      <c r="N236" s="24">
        <v>0</v>
      </c>
      <c r="O236" s="95" t="s">
        <v>655</v>
      </c>
      <c r="P236" s="72"/>
      <c r="Q236" s="72"/>
      <c r="R236" s="72"/>
      <c r="S236" s="72"/>
      <c r="T236" s="72"/>
      <c r="U236" s="72"/>
    </row>
    <row r="237" spans="1:22" ht="189">
      <c r="A237" s="205"/>
      <c r="B237" s="205"/>
      <c r="C237" s="101" t="s">
        <v>461</v>
      </c>
      <c r="D237" s="37">
        <v>0.01</v>
      </c>
      <c r="E237" s="24" t="s">
        <v>107</v>
      </c>
      <c r="F237" s="16">
        <v>2</v>
      </c>
      <c r="G237" s="59" t="s">
        <v>462</v>
      </c>
      <c r="H237" s="29">
        <v>43101</v>
      </c>
      <c r="I237" s="29">
        <v>43434</v>
      </c>
      <c r="J237" s="24">
        <v>0.27</v>
      </c>
      <c r="K237" s="24">
        <v>0.54</v>
      </c>
      <c r="L237" s="24">
        <v>0.81</v>
      </c>
      <c r="M237" s="24">
        <v>1</v>
      </c>
      <c r="N237" s="24">
        <v>0.1</v>
      </c>
      <c r="O237" s="95" t="s">
        <v>650</v>
      </c>
      <c r="P237" s="72"/>
      <c r="Q237" s="72"/>
      <c r="R237" s="72"/>
      <c r="S237" s="72"/>
      <c r="T237" s="72"/>
      <c r="U237" s="72"/>
    </row>
    <row r="238" spans="1:22">
      <c r="A238" s="76"/>
      <c r="B238" s="76"/>
      <c r="C238" s="76"/>
      <c r="D238" s="77">
        <f>SUM(D202:D237)</f>
        <v>0.50000000000000011</v>
      </c>
      <c r="E238" s="76"/>
      <c r="F238" s="58"/>
      <c r="G238" s="76"/>
      <c r="H238" s="76"/>
      <c r="I238" s="76"/>
      <c r="J238" s="76"/>
      <c r="K238" s="76"/>
      <c r="L238" s="76"/>
      <c r="M238" s="76"/>
      <c r="N238" s="76"/>
      <c r="O238" s="72"/>
      <c r="P238" s="72"/>
      <c r="Q238" s="72"/>
      <c r="R238" s="72"/>
      <c r="S238" s="72"/>
      <c r="T238" s="72"/>
      <c r="U238" s="72"/>
      <c r="V238" s="72"/>
    </row>
    <row r="239" spans="1:22" ht="33.75">
      <c r="A239" s="190" t="s">
        <v>493</v>
      </c>
      <c r="B239" s="190"/>
      <c r="C239" s="190"/>
      <c r="D239" s="190"/>
      <c r="E239" s="190"/>
      <c r="F239" s="190"/>
      <c r="G239" s="190"/>
      <c r="H239" s="190"/>
      <c r="I239" s="190"/>
      <c r="J239" s="190"/>
      <c r="K239" s="190"/>
      <c r="L239" s="190"/>
      <c r="M239" s="190"/>
      <c r="N239" s="190"/>
      <c r="O239" s="190"/>
      <c r="P239" s="190"/>
      <c r="Q239" s="190"/>
      <c r="R239" s="190"/>
      <c r="S239" s="190"/>
      <c r="T239" s="190"/>
      <c r="U239" s="190"/>
      <c r="V239" s="190"/>
    </row>
    <row r="240" spans="1:22" ht="18.75">
      <c r="A240" s="188" t="s">
        <v>99</v>
      </c>
      <c r="B240" s="188" t="s">
        <v>74</v>
      </c>
      <c r="C240" s="188" t="s">
        <v>65</v>
      </c>
      <c r="D240" s="188" t="s">
        <v>66</v>
      </c>
      <c r="E240" s="188" t="s">
        <v>67</v>
      </c>
      <c r="F240" s="189" t="s">
        <v>68</v>
      </c>
      <c r="G240" s="188" t="s">
        <v>69</v>
      </c>
      <c r="H240" s="192" t="s">
        <v>70</v>
      </c>
      <c r="I240" s="192"/>
      <c r="J240" s="192" t="s">
        <v>79</v>
      </c>
      <c r="K240" s="192"/>
      <c r="L240" s="192"/>
      <c r="M240" s="192"/>
      <c r="N240" s="184" t="s">
        <v>490</v>
      </c>
      <c r="O240" s="184"/>
      <c r="P240" s="184"/>
      <c r="Q240" s="184"/>
      <c r="R240" s="184"/>
      <c r="S240" s="184"/>
      <c r="T240" s="184"/>
      <c r="U240" s="184"/>
    </row>
    <row r="241" spans="1:22" ht="15.75">
      <c r="A241" s="188"/>
      <c r="B241" s="188"/>
      <c r="C241" s="188"/>
      <c r="D241" s="188"/>
      <c r="E241" s="188"/>
      <c r="F241" s="189"/>
      <c r="G241" s="188"/>
      <c r="H241" s="191" t="s">
        <v>71</v>
      </c>
      <c r="I241" s="191" t="s">
        <v>176</v>
      </c>
      <c r="J241" s="15" t="s">
        <v>75</v>
      </c>
      <c r="K241" s="15" t="s">
        <v>76</v>
      </c>
      <c r="L241" s="15" t="s">
        <v>77</v>
      </c>
      <c r="M241" s="15" t="s">
        <v>78</v>
      </c>
      <c r="N241" s="185" t="s">
        <v>75</v>
      </c>
      <c r="O241" s="185"/>
      <c r="P241" s="185" t="s">
        <v>76</v>
      </c>
      <c r="Q241" s="185"/>
      <c r="R241" s="185" t="s">
        <v>77</v>
      </c>
      <c r="S241" s="185"/>
      <c r="T241" s="185" t="s">
        <v>78</v>
      </c>
      <c r="U241" s="185"/>
    </row>
    <row r="242" spans="1:22" ht="31.5">
      <c r="A242" s="188"/>
      <c r="B242" s="188"/>
      <c r="C242" s="188"/>
      <c r="D242" s="188"/>
      <c r="E242" s="188"/>
      <c r="F242" s="189"/>
      <c r="G242" s="188"/>
      <c r="H242" s="191"/>
      <c r="I242" s="191"/>
      <c r="J242" s="94" t="s">
        <v>64</v>
      </c>
      <c r="K242" s="54" t="s">
        <v>64</v>
      </c>
      <c r="L242" s="54" t="s">
        <v>64</v>
      </c>
      <c r="M242" s="54" t="s">
        <v>64</v>
      </c>
      <c r="N242" s="67" t="s">
        <v>492</v>
      </c>
      <c r="O242" s="67" t="s">
        <v>491</v>
      </c>
      <c r="P242" s="67" t="s">
        <v>492</v>
      </c>
      <c r="Q242" s="67" t="s">
        <v>491</v>
      </c>
      <c r="R242" s="67" t="s">
        <v>492</v>
      </c>
      <c r="S242" s="67" t="s">
        <v>491</v>
      </c>
      <c r="T242" s="67" t="s">
        <v>492</v>
      </c>
      <c r="U242" s="67" t="s">
        <v>491</v>
      </c>
    </row>
    <row r="243" spans="1:22" s="73" customFormat="1" ht="33.75">
      <c r="A243" s="190" t="s">
        <v>463</v>
      </c>
      <c r="B243" s="190"/>
      <c r="C243" s="190"/>
      <c r="D243" s="190"/>
      <c r="E243" s="190"/>
      <c r="F243" s="190"/>
      <c r="G243" s="190"/>
      <c r="H243" s="190"/>
      <c r="I243" s="190"/>
      <c r="J243" s="190"/>
      <c r="K243" s="190"/>
      <c r="L243" s="190"/>
      <c r="M243" s="190"/>
      <c r="N243" s="190"/>
      <c r="O243" s="190"/>
      <c r="P243" s="190"/>
      <c r="Q243" s="190"/>
      <c r="R243" s="190"/>
      <c r="S243" s="190"/>
      <c r="T243" s="190"/>
      <c r="U243" s="190"/>
      <c r="V243" s="190"/>
    </row>
    <row r="244" spans="1:22" ht="378">
      <c r="A244" s="38" t="s">
        <v>178</v>
      </c>
      <c r="B244" s="38" t="s">
        <v>179</v>
      </c>
      <c r="C244" s="59" t="s">
        <v>464</v>
      </c>
      <c r="D244" s="28">
        <v>0.5</v>
      </c>
      <c r="E244" s="59" t="s">
        <v>101</v>
      </c>
      <c r="F244" s="28">
        <v>1</v>
      </c>
      <c r="G244" s="59" t="s">
        <v>465</v>
      </c>
      <c r="H244" s="39">
        <v>43101</v>
      </c>
      <c r="I244" s="29">
        <v>43465</v>
      </c>
      <c r="J244" s="97">
        <v>0.15</v>
      </c>
      <c r="K244" s="64">
        <v>0.3</v>
      </c>
      <c r="L244" s="64">
        <v>0.7</v>
      </c>
      <c r="M244" s="64">
        <v>1</v>
      </c>
      <c r="N244" s="132">
        <v>0.1</v>
      </c>
      <c r="O244" s="95" t="s">
        <v>656</v>
      </c>
      <c r="P244" s="72"/>
      <c r="Q244" s="72"/>
      <c r="R244" s="72"/>
      <c r="S244" s="72"/>
      <c r="T244" s="72"/>
      <c r="U244" s="72"/>
    </row>
    <row r="245" spans="1:22">
      <c r="A245" s="76"/>
      <c r="B245" s="76"/>
      <c r="C245" s="76"/>
      <c r="D245" s="77">
        <f>+D244</f>
        <v>0.5</v>
      </c>
      <c r="E245" s="76"/>
      <c r="F245" s="58"/>
      <c r="G245" s="76"/>
      <c r="H245" s="76"/>
      <c r="I245" s="76"/>
      <c r="J245" s="76"/>
      <c r="K245" s="76"/>
      <c r="L245" s="76"/>
      <c r="M245" s="76"/>
      <c r="N245" s="76"/>
      <c r="O245" s="72"/>
      <c r="P245" s="72"/>
      <c r="Q245" s="72"/>
      <c r="R245" s="72"/>
      <c r="S245" s="72"/>
      <c r="T245" s="72"/>
      <c r="U245" s="72"/>
      <c r="V245" s="72"/>
    </row>
    <row r="246" spans="1:22" ht="33.75">
      <c r="A246" s="190" t="s">
        <v>493</v>
      </c>
      <c r="B246" s="190"/>
      <c r="C246" s="190"/>
      <c r="D246" s="190"/>
      <c r="E246" s="190"/>
      <c r="F246" s="190"/>
      <c r="G246" s="190"/>
      <c r="H246" s="190"/>
      <c r="I246" s="190"/>
      <c r="J246" s="190"/>
      <c r="K246" s="190"/>
      <c r="L246" s="190"/>
      <c r="M246" s="190"/>
      <c r="N246" s="190"/>
      <c r="O246" s="190"/>
      <c r="P246" s="190"/>
      <c r="Q246" s="190"/>
      <c r="R246" s="190"/>
      <c r="S246" s="190"/>
      <c r="T246" s="190"/>
      <c r="U246" s="190"/>
      <c r="V246" s="190"/>
    </row>
    <row r="247" spans="1:22" ht="18.75">
      <c r="A247" s="188" t="s">
        <v>99</v>
      </c>
      <c r="B247" s="188" t="s">
        <v>74</v>
      </c>
      <c r="C247" s="188" t="s">
        <v>65</v>
      </c>
      <c r="D247" s="188" t="s">
        <v>66</v>
      </c>
      <c r="E247" s="188" t="s">
        <v>67</v>
      </c>
      <c r="F247" s="189" t="s">
        <v>68</v>
      </c>
      <c r="G247" s="188" t="s">
        <v>69</v>
      </c>
      <c r="H247" s="192" t="s">
        <v>70</v>
      </c>
      <c r="I247" s="192"/>
      <c r="J247" s="192" t="s">
        <v>79</v>
      </c>
      <c r="K247" s="192"/>
      <c r="L247" s="192"/>
      <c r="M247" s="192"/>
      <c r="N247" s="184" t="s">
        <v>490</v>
      </c>
      <c r="O247" s="184"/>
      <c r="P247" s="184"/>
      <c r="Q247" s="184"/>
      <c r="R247" s="184"/>
      <c r="S247" s="184"/>
      <c r="T247" s="184"/>
      <c r="U247" s="184"/>
    </row>
    <row r="248" spans="1:22" ht="15.75">
      <c r="A248" s="188"/>
      <c r="B248" s="188"/>
      <c r="C248" s="188"/>
      <c r="D248" s="188"/>
      <c r="E248" s="188"/>
      <c r="F248" s="189"/>
      <c r="G248" s="188"/>
      <c r="H248" s="191" t="s">
        <v>71</v>
      </c>
      <c r="I248" s="191" t="s">
        <v>176</v>
      </c>
      <c r="J248" s="15" t="s">
        <v>75</v>
      </c>
      <c r="K248" s="15" t="s">
        <v>76</v>
      </c>
      <c r="L248" s="15" t="s">
        <v>77</v>
      </c>
      <c r="M248" s="15" t="s">
        <v>78</v>
      </c>
      <c r="N248" s="185" t="s">
        <v>75</v>
      </c>
      <c r="O248" s="185"/>
      <c r="P248" s="185" t="s">
        <v>76</v>
      </c>
      <c r="Q248" s="185"/>
      <c r="R248" s="185" t="s">
        <v>77</v>
      </c>
      <c r="S248" s="185"/>
      <c r="T248" s="185" t="s">
        <v>78</v>
      </c>
      <c r="U248" s="185"/>
    </row>
    <row r="249" spans="1:22" ht="31.5">
      <c r="A249" s="188"/>
      <c r="B249" s="188"/>
      <c r="C249" s="188"/>
      <c r="D249" s="188"/>
      <c r="E249" s="188"/>
      <c r="F249" s="189"/>
      <c r="G249" s="188"/>
      <c r="H249" s="191"/>
      <c r="I249" s="191"/>
      <c r="J249" s="94" t="s">
        <v>64</v>
      </c>
      <c r="K249" s="54" t="s">
        <v>64</v>
      </c>
      <c r="L249" s="54" t="s">
        <v>64</v>
      </c>
      <c r="M249" s="54" t="s">
        <v>64</v>
      </c>
      <c r="N249" s="67" t="s">
        <v>492</v>
      </c>
      <c r="O249" s="67" t="s">
        <v>491</v>
      </c>
      <c r="P249" s="67" t="s">
        <v>492</v>
      </c>
      <c r="Q249" s="67" t="s">
        <v>491</v>
      </c>
      <c r="R249" s="67" t="s">
        <v>492</v>
      </c>
      <c r="S249" s="67" t="s">
        <v>491</v>
      </c>
      <c r="T249" s="67" t="s">
        <v>492</v>
      </c>
      <c r="U249" s="67" t="s">
        <v>491</v>
      </c>
    </row>
    <row r="250" spans="1:22" s="73" customFormat="1" ht="33.75">
      <c r="A250" s="190" t="s">
        <v>466</v>
      </c>
      <c r="B250" s="190"/>
      <c r="C250" s="190"/>
      <c r="D250" s="190"/>
      <c r="E250" s="190"/>
      <c r="F250" s="190"/>
      <c r="G250" s="190"/>
      <c r="H250" s="190"/>
      <c r="I250" s="190"/>
      <c r="J250" s="190"/>
      <c r="K250" s="190"/>
      <c r="L250" s="190"/>
      <c r="M250" s="190"/>
      <c r="N250" s="190"/>
      <c r="O250" s="190"/>
      <c r="P250" s="190"/>
      <c r="Q250" s="190"/>
      <c r="R250" s="190"/>
      <c r="S250" s="190"/>
      <c r="T250" s="190"/>
      <c r="U250" s="190"/>
      <c r="V250" s="190"/>
    </row>
    <row r="251" spans="1:22" ht="140.25">
      <c r="A251" s="218" t="s">
        <v>178</v>
      </c>
      <c r="B251" s="218" t="s">
        <v>179</v>
      </c>
      <c r="C251" s="48" t="s">
        <v>467</v>
      </c>
      <c r="D251" s="40">
        <v>5.5500000000000001E-2</v>
      </c>
      <c r="E251" s="64" t="s">
        <v>107</v>
      </c>
      <c r="F251" s="62">
        <v>1000</v>
      </c>
      <c r="G251" s="41" t="s">
        <v>468</v>
      </c>
      <c r="H251" s="39">
        <v>43101</v>
      </c>
      <c r="I251" s="29">
        <v>43465</v>
      </c>
      <c r="J251" s="49">
        <v>500</v>
      </c>
      <c r="K251" s="49"/>
      <c r="L251" s="49">
        <v>1000</v>
      </c>
      <c r="M251" s="49"/>
      <c r="N251" s="76">
        <v>395</v>
      </c>
      <c r="O251" s="114" t="s">
        <v>657</v>
      </c>
      <c r="P251" s="72"/>
      <c r="Q251" s="72"/>
      <c r="R251" s="72"/>
      <c r="S251" s="72"/>
      <c r="T251" s="72"/>
      <c r="U251" s="72"/>
    </row>
    <row r="252" spans="1:22" ht="140.25">
      <c r="A252" s="218"/>
      <c r="B252" s="218"/>
      <c r="C252" s="48" t="s">
        <v>469</v>
      </c>
      <c r="D252" s="40">
        <v>5.5500000000000001E-2</v>
      </c>
      <c r="E252" s="41" t="s">
        <v>107</v>
      </c>
      <c r="F252" s="62">
        <v>3000</v>
      </c>
      <c r="G252" s="41" t="s">
        <v>470</v>
      </c>
      <c r="H252" s="39">
        <v>43101</v>
      </c>
      <c r="I252" s="29">
        <v>43465</v>
      </c>
      <c r="J252" s="49">
        <v>1500</v>
      </c>
      <c r="K252" s="49"/>
      <c r="L252" s="49">
        <v>3000</v>
      </c>
      <c r="M252" s="49"/>
      <c r="N252" s="76">
        <v>951</v>
      </c>
      <c r="O252" s="114" t="s">
        <v>658</v>
      </c>
      <c r="P252" s="72"/>
      <c r="Q252" s="72"/>
      <c r="R252" s="72"/>
      <c r="S252" s="72"/>
      <c r="T252" s="72"/>
      <c r="U252" s="72"/>
    </row>
    <row r="253" spans="1:22" ht="63">
      <c r="A253" s="218"/>
      <c r="B253" s="218"/>
      <c r="C253" s="218" t="s">
        <v>471</v>
      </c>
      <c r="D253" s="223">
        <v>5.5599999999999997E-2</v>
      </c>
      <c r="E253" s="224" t="s">
        <v>107</v>
      </c>
      <c r="F253" s="208">
        <v>10</v>
      </c>
      <c r="G253" s="52" t="s">
        <v>472</v>
      </c>
      <c r="H253" s="39">
        <v>43101</v>
      </c>
      <c r="I253" s="29">
        <v>43465</v>
      </c>
      <c r="J253" s="208"/>
      <c r="K253" s="208">
        <v>5</v>
      </c>
      <c r="L253" s="208"/>
      <c r="M253" s="208">
        <v>10</v>
      </c>
      <c r="N253" s="209">
        <v>0.25</v>
      </c>
      <c r="O253" s="202" t="s">
        <v>659</v>
      </c>
      <c r="P253" s="208"/>
      <c r="Q253" s="198"/>
      <c r="R253" s="208"/>
      <c r="S253" s="198"/>
      <c r="T253" s="208"/>
      <c r="U253" s="198"/>
    </row>
    <row r="254" spans="1:22" ht="47.25">
      <c r="A254" s="218"/>
      <c r="B254" s="218"/>
      <c r="C254" s="218"/>
      <c r="D254" s="223"/>
      <c r="E254" s="224"/>
      <c r="F254" s="208"/>
      <c r="G254" s="52" t="s">
        <v>473</v>
      </c>
      <c r="H254" s="39">
        <v>43101</v>
      </c>
      <c r="I254" s="29">
        <v>43465</v>
      </c>
      <c r="J254" s="208"/>
      <c r="K254" s="208">
        <v>0.5</v>
      </c>
      <c r="L254" s="208"/>
      <c r="M254" s="208">
        <v>1</v>
      </c>
      <c r="N254" s="210"/>
      <c r="O254" s="203"/>
      <c r="P254" s="208"/>
      <c r="Q254" s="198"/>
      <c r="R254" s="208"/>
      <c r="S254" s="198"/>
      <c r="T254" s="208"/>
      <c r="U254" s="198"/>
    </row>
    <row r="255" spans="1:22" ht="47.25">
      <c r="A255" s="218"/>
      <c r="B255" s="218"/>
      <c r="C255" s="218"/>
      <c r="D255" s="223"/>
      <c r="E255" s="224"/>
      <c r="F255" s="208"/>
      <c r="G255" s="52" t="s">
        <v>474</v>
      </c>
      <c r="H255" s="39">
        <v>43101</v>
      </c>
      <c r="I255" s="29">
        <v>43465</v>
      </c>
      <c r="J255" s="208"/>
      <c r="K255" s="208">
        <v>0.5</v>
      </c>
      <c r="L255" s="208"/>
      <c r="M255" s="208">
        <v>1</v>
      </c>
      <c r="N255" s="210"/>
      <c r="O255" s="203"/>
      <c r="P255" s="208"/>
      <c r="Q255" s="198"/>
      <c r="R255" s="208"/>
      <c r="S255" s="198"/>
      <c r="T255" s="208"/>
      <c r="U255" s="198"/>
    </row>
    <row r="256" spans="1:22" ht="63">
      <c r="A256" s="218"/>
      <c r="B256" s="218"/>
      <c r="C256" s="218" t="s">
        <v>475</v>
      </c>
      <c r="D256" s="219">
        <v>5.5599999999999997E-2</v>
      </c>
      <c r="E256" s="201" t="s">
        <v>101</v>
      </c>
      <c r="F256" s="199">
        <v>1</v>
      </c>
      <c r="G256" s="60" t="s">
        <v>476</v>
      </c>
      <c r="H256" s="39">
        <v>43101</v>
      </c>
      <c r="I256" s="29">
        <v>43465</v>
      </c>
      <c r="J256" s="199">
        <v>0.25</v>
      </c>
      <c r="K256" s="199">
        <v>0.5</v>
      </c>
      <c r="L256" s="199">
        <v>0.75</v>
      </c>
      <c r="M256" s="199">
        <v>1</v>
      </c>
      <c r="N256" s="207">
        <v>0.25</v>
      </c>
      <c r="O256" s="204" t="s">
        <v>660</v>
      </c>
      <c r="P256" s="199"/>
      <c r="Q256" s="198"/>
      <c r="R256" s="199"/>
      <c r="S256" s="198"/>
      <c r="T256" s="199"/>
      <c r="U256" s="198"/>
    </row>
    <row r="257" spans="1:21" ht="47.25">
      <c r="A257" s="218"/>
      <c r="B257" s="218"/>
      <c r="C257" s="218"/>
      <c r="D257" s="201"/>
      <c r="E257" s="201"/>
      <c r="F257" s="199"/>
      <c r="G257" s="60" t="s">
        <v>477</v>
      </c>
      <c r="H257" s="39">
        <v>43101</v>
      </c>
      <c r="I257" s="29">
        <v>43465</v>
      </c>
      <c r="J257" s="199">
        <v>0.25</v>
      </c>
      <c r="K257" s="199">
        <v>0.5</v>
      </c>
      <c r="L257" s="199">
        <v>0.75</v>
      </c>
      <c r="M257" s="199">
        <v>1</v>
      </c>
      <c r="N257" s="207"/>
      <c r="O257" s="204"/>
      <c r="P257" s="199"/>
      <c r="Q257" s="198"/>
      <c r="R257" s="199"/>
      <c r="S257" s="198"/>
      <c r="T257" s="199"/>
      <c r="U257" s="198"/>
    </row>
    <row r="258" spans="1:21" ht="31.5">
      <c r="A258" s="218"/>
      <c r="B258" s="218"/>
      <c r="C258" s="218"/>
      <c r="D258" s="201"/>
      <c r="E258" s="201"/>
      <c r="F258" s="199"/>
      <c r="G258" s="60" t="s">
        <v>478</v>
      </c>
      <c r="H258" s="39">
        <v>43101</v>
      </c>
      <c r="I258" s="29">
        <v>43465</v>
      </c>
      <c r="J258" s="199">
        <v>0.25</v>
      </c>
      <c r="K258" s="199">
        <v>0.5</v>
      </c>
      <c r="L258" s="199">
        <v>0.75</v>
      </c>
      <c r="M258" s="199">
        <v>1</v>
      </c>
      <c r="N258" s="207"/>
      <c r="O258" s="204"/>
      <c r="P258" s="199"/>
      <c r="Q258" s="198"/>
      <c r="R258" s="199"/>
      <c r="S258" s="198"/>
      <c r="T258" s="199"/>
      <c r="U258" s="198"/>
    </row>
    <row r="259" spans="1:21" ht="31.5">
      <c r="A259" s="218"/>
      <c r="B259" s="218"/>
      <c r="C259" s="218"/>
      <c r="D259" s="201"/>
      <c r="E259" s="201"/>
      <c r="F259" s="199"/>
      <c r="G259" s="60" t="s">
        <v>479</v>
      </c>
      <c r="H259" s="39">
        <v>43101</v>
      </c>
      <c r="I259" s="29">
        <v>43465</v>
      </c>
      <c r="J259" s="199">
        <v>0.25</v>
      </c>
      <c r="K259" s="199">
        <v>0.5</v>
      </c>
      <c r="L259" s="199">
        <v>0.75</v>
      </c>
      <c r="M259" s="199">
        <v>1</v>
      </c>
      <c r="N259" s="207"/>
      <c r="O259" s="204"/>
      <c r="P259" s="199"/>
      <c r="Q259" s="198"/>
      <c r="R259" s="199"/>
      <c r="S259" s="198"/>
      <c r="T259" s="199"/>
      <c r="U259" s="198"/>
    </row>
    <row r="260" spans="1:21" ht="204">
      <c r="A260" s="218"/>
      <c r="B260" s="218"/>
      <c r="C260" s="60" t="s">
        <v>480</v>
      </c>
      <c r="D260" s="66">
        <v>5.5500000000000001E-2</v>
      </c>
      <c r="E260" s="61" t="s">
        <v>107</v>
      </c>
      <c r="F260" s="62">
        <v>300</v>
      </c>
      <c r="G260" s="52" t="s">
        <v>481</v>
      </c>
      <c r="H260" s="39">
        <v>43101</v>
      </c>
      <c r="I260" s="29">
        <v>43465</v>
      </c>
      <c r="J260" s="99">
        <v>150</v>
      </c>
      <c r="K260" s="62"/>
      <c r="L260" s="62">
        <v>150</v>
      </c>
      <c r="M260" s="62"/>
      <c r="N260" s="133">
        <v>0.66666666666666663</v>
      </c>
      <c r="O260" s="131" t="s">
        <v>661</v>
      </c>
      <c r="P260" s="62"/>
      <c r="Q260" s="72"/>
      <c r="R260" s="62"/>
      <c r="S260" s="72"/>
      <c r="T260" s="62"/>
      <c r="U260" s="72"/>
    </row>
    <row r="261" spans="1:21" ht="178.5">
      <c r="A261" s="218"/>
      <c r="B261" s="218"/>
      <c r="C261" s="60" t="s">
        <v>482</v>
      </c>
      <c r="D261" s="66">
        <v>5.5500000000000001E-2</v>
      </c>
      <c r="E261" s="61" t="s">
        <v>101</v>
      </c>
      <c r="F261" s="61">
        <v>1</v>
      </c>
      <c r="G261" s="52" t="s">
        <v>483</v>
      </c>
      <c r="H261" s="39">
        <v>43101</v>
      </c>
      <c r="I261" s="29">
        <v>43465</v>
      </c>
      <c r="J261" s="98"/>
      <c r="K261" s="61">
        <v>0.5</v>
      </c>
      <c r="L261" s="61"/>
      <c r="M261" s="61">
        <v>1</v>
      </c>
      <c r="N261" s="98">
        <v>7.0000000000000007E-2</v>
      </c>
      <c r="O261" s="134" t="s">
        <v>662</v>
      </c>
      <c r="P261" s="61"/>
      <c r="Q261" s="72"/>
      <c r="R261" s="61"/>
      <c r="S261" s="72"/>
      <c r="T261" s="61"/>
      <c r="U261" s="72"/>
    </row>
    <row r="262" spans="1:21" ht="204.75">
      <c r="A262" s="218"/>
      <c r="B262" s="218"/>
      <c r="C262" s="60" t="s">
        <v>484</v>
      </c>
      <c r="D262" s="66">
        <v>5.5599999999999997E-2</v>
      </c>
      <c r="E262" s="63" t="s">
        <v>101</v>
      </c>
      <c r="F262" s="65">
        <v>1</v>
      </c>
      <c r="G262" s="60" t="s">
        <v>485</v>
      </c>
      <c r="H262" s="39">
        <v>43101</v>
      </c>
      <c r="I262" s="29">
        <v>43465</v>
      </c>
      <c r="J262" s="96">
        <v>0.5</v>
      </c>
      <c r="K262" s="65">
        <v>1</v>
      </c>
      <c r="L262" s="65"/>
      <c r="M262" s="65"/>
      <c r="N262" s="96">
        <v>1</v>
      </c>
      <c r="O262" s="114" t="s">
        <v>663</v>
      </c>
      <c r="P262" s="65"/>
      <c r="Q262" s="72"/>
      <c r="R262" s="65"/>
      <c r="S262" s="72"/>
      <c r="T262" s="65"/>
      <c r="U262" s="72"/>
    </row>
    <row r="263" spans="1:21" ht="31.5">
      <c r="A263" s="218"/>
      <c r="B263" s="218"/>
      <c r="C263" s="218" t="s">
        <v>486</v>
      </c>
      <c r="D263" s="222">
        <v>5.5599999999999997E-2</v>
      </c>
      <c r="E263" s="201" t="s">
        <v>101</v>
      </c>
      <c r="F263" s="200">
        <v>1</v>
      </c>
      <c r="G263" s="60" t="s">
        <v>487</v>
      </c>
      <c r="H263" s="39">
        <v>43101</v>
      </c>
      <c r="I263" s="29">
        <v>43465</v>
      </c>
      <c r="J263" s="200">
        <v>0.25</v>
      </c>
      <c r="K263" s="200">
        <v>0.5</v>
      </c>
      <c r="L263" s="200">
        <v>0.75</v>
      </c>
      <c r="M263" s="200">
        <v>1</v>
      </c>
      <c r="N263" s="200">
        <v>0.25</v>
      </c>
      <c r="O263" s="205" t="s">
        <v>664</v>
      </c>
      <c r="P263" s="200"/>
      <c r="Q263" s="198"/>
      <c r="R263" s="200"/>
      <c r="S263" s="198"/>
      <c r="T263" s="200"/>
      <c r="U263" s="198"/>
    </row>
    <row r="264" spans="1:21" ht="15.75">
      <c r="A264" s="218"/>
      <c r="B264" s="218"/>
      <c r="C264" s="218"/>
      <c r="D264" s="222"/>
      <c r="E264" s="201"/>
      <c r="F264" s="201"/>
      <c r="G264" s="60" t="s">
        <v>488</v>
      </c>
      <c r="H264" s="39">
        <v>43101</v>
      </c>
      <c r="I264" s="29">
        <v>43465</v>
      </c>
      <c r="J264" s="201">
        <v>0.25</v>
      </c>
      <c r="K264" s="201">
        <v>0.5</v>
      </c>
      <c r="L264" s="201">
        <v>0.75</v>
      </c>
      <c r="M264" s="201">
        <v>1</v>
      </c>
      <c r="N264" s="201"/>
      <c r="O264" s="205"/>
      <c r="P264" s="201"/>
      <c r="Q264" s="198"/>
      <c r="R264" s="201"/>
      <c r="S264" s="198"/>
      <c r="T264" s="201"/>
      <c r="U264" s="198"/>
    </row>
    <row r="265" spans="1:21" ht="31.5">
      <c r="A265" s="218"/>
      <c r="B265" s="218"/>
      <c r="C265" s="218" t="s">
        <v>489</v>
      </c>
      <c r="D265" s="222">
        <v>5.5599999999999997E-2</v>
      </c>
      <c r="E265" s="201" t="s">
        <v>101</v>
      </c>
      <c r="F265" s="200">
        <v>1</v>
      </c>
      <c r="G265" s="60" t="s">
        <v>487</v>
      </c>
      <c r="H265" s="39">
        <v>43101</v>
      </c>
      <c r="I265" s="29">
        <v>43465</v>
      </c>
      <c r="J265" s="200">
        <v>0.25</v>
      </c>
      <c r="K265" s="200">
        <v>0.5</v>
      </c>
      <c r="L265" s="200">
        <v>0.75</v>
      </c>
      <c r="M265" s="200">
        <v>1</v>
      </c>
      <c r="N265" s="200">
        <v>0.2</v>
      </c>
      <c r="O265" s="206" t="s">
        <v>665</v>
      </c>
      <c r="P265" s="200"/>
      <c r="Q265" s="198"/>
      <c r="R265" s="200"/>
      <c r="S265" s="198"/>
      <c r="T265" s="200"/>
      <c r="U265" s="198"/>
    </row>
    <row r="266" spans="1:21" ht="15.75">
      <c r="A266" s="218"/>
      <c r="B266" s="218"/>
      <c r="C266" s="218"/>
      <c r="D266" s="222"/>
      <c r="E266" s="201"/>
      <c r="F266" s="201"/>
      <c r="G266" s="60" t="s">
        <v>488</v>
      </c>
      <c r="H266" s="39">
        <v>43101</v>
      </c>
      <c r="I266" s="29">
        <v>43465</v>
      </c>
      <c r="J266" s="201">
        <v>0.25</v>
      </c>
      <c r="K266" s="201">
        <v>0.5</v>
      </c>
      <c r="L266" s="201">
        <v>0.75</v>
      </c>
      <c r="M266" s="201">
        <v>1</v>
      </c>
      <c r="N266" s="201"/>
      <c r="O266" s="206"/>
      <c r="P266" s="201"/>
      <c r="Q266" s="198"/>
      <c r="R266" s="201"/>
      <c r="S266" s="198"/>
      <c r="T266" s="201"/>
      <c r="U266" s="198"/>
    </row>
    <row r="267" spans="1:21">
      <c r="D267" s="93">
        <f>SUM(D251:D265)</f>
        <v>0.49999999999999994</v>
      </c>
    </row>
  </sheetData>
  <mergeCells count="421">
    <mergeCell ref="O5:V5"/>
    <mergeCell ref="O6:P6"/>
    <mergeCell ref="Q6:R6"/>
    <mergeCell ref="S6:T6"/>
    <mergeCell ref="U6:V6"/>
    <mergeCell ref="A4:V4"/>
    <mergeCell ref="O203:O204"/>
    <mergeCell ref="A17:V17"/>
    <mergeCell ref="A156:A174"/>
    <mergeCell ref="B156:B174"/>
    <mergeCell ref="A202:A237"/>
    <mergeCell ref="B202:B237"/>
    <mergeCell ref="G203:G204"/>
    <mergeCell ref="H203:H204"/>
    <mergeCell ref="I203:I204"/>
    <mergeCell ref="A181:A182"/>
    <mergeCell ref="B181:B182"/>
    <mergeCell ref="A189:A195"/>
    <mergeCell ref="B189:B195"/>
    <mergeCell ref="G141:G143"/>
    <mergeCell ref="H141:I141"/>
    <mergeCell ref="J141:M141"/>
    <mergeCell ref="A145:A149"/>
    <mergeCell ref="B145:B149"/>
    <mergeCell ref="C253:C255"/>
    <mergeCell ref="D253:D255"/>
    <mergeCell ref="E253:E255"/>
    <mergeCell ref="F253:F255"/>
    <mergeCell ref="J253:J255"/>
    <mergeCell ref="K253:K255"/>
    <mergeCell ref="L253:L255"/>
    <mergeCell ref="J265:J266"/>
    <mergeCell ref="J256:J259"/>
    <mergeCell ref="K256:K259"/>
    <mergeCell ref="L256:L259"/>
    <mergeCell ref="C263:C264"/>
    <mergeCell ref="D263:D264"/>
    <mergeCell ref="E263:E264"/>
    <mergeCell ref="F263:F264"/>
    <mergeCell ref="J263:J264"/>
    <mergeCell ref="K263:K264"/>
    <mergeCell ref="L263:L264"/>
    <mergeCell ref="K265:K266"/>
    <mergeCell ref="L265:L266"/>
    <mergeCell ref="M265:M266"/>
    <mergeCell ref="C265:C266"/>
    <mergeCell ref="D265:D266"/>
    <mergeCell ref="E265:E266"/>
    <mergeCell ref="F265:F266"/>
    <mergeCell ref="M256:M259"/>
    <mergeCell ref="M263:M264"/>
    <mergeCell ref="N132:O132"/>
    <mergeCell ref="P132:Q132"/>
    <mergeCell ref="A184:V184"/>
    <mergeCell ref="A185:A187"/>
    <mergeCell ref="B185:B187"/>
    <mergeCell ref="C185:C187"/>
    <mergeCell ref="D185:D187"/>
    <mergeCell ref="E185:E187"/>
    <mergeCell ref="F185:F187"/>
    <mergeCell ref="G185:G187"/>
    <mergeCell ref="H185:I185"/>
    <mergeCell ref="J185:M185"/>
    <mergeCell ref="N185:U185"/>
    <mergeCell ref="H186:H187"/>
    <mergeCell ref="I186:I187"/>
    <mergeCell ref="N186:O186"/>
    <mergeCell ref="P186:Q186"/>
    <mergeCell ref="M253:M255"/>
    <mergeCell ref="C256:C259"/>
    <mergeCell ref="D256:D259"/>
    <mergeCell ref="E256:E259"/>
    <mergeCell ref="F256:F259"/>
    <mergeCell ref="M105:M108"/>
    <mergeCell ref="D98:D100"/>
    <mergeCell ref="E98:E100"/>
    <mergeCell ref="F98:F100"/>
    <mergeCell ref="A130:V130"/>
    <mergeCell ref="A131:A133"/>
    <mergeCell ref="A122:A128"/>
    <mergeCell ref="A135:A138"/>
    <mergeCell ref="B135:B138"/>
    <mergeCell ref="H105:H108"/>
    <mergeCell ref="I105:I108"/>
    <mergeCell ref="J105:J108"/>
    <mergeCell ref="K105:K108"/>
    <mergeCell ref="L105:L108"/>
    <mergeCell ref="B105:B108"/>
    <mergeCell ref="C105:C108"/>
    <mergeCell ref="D105:D108"/>
    <mergeCell ref="A251:A266"/>
    <mergeCell ref="B251:B266"/>
    <mergeCell ref="A121:V121"/>
    <mergeCell ref="G131:G133"/>
    <mergeCell ref="H131:I131"/>
    <mergeCell ref="J131:M131"/>
    <mergeCell ref="N131:U131"/>
    <mergeCell ref="M98:M100"/>
    <mergeCell ref="B102:B103"/>
    <mergeCell ref="C102:C103"/>
    <mergeCell ref="D102:D103"/>
    <mergeCell ref="E102:E103"/>
    <mergeCell ref="F102:F103"/>
    <mergeCell ref="H102:H103"/>
    <mergeCell ref="I102:I103"/>
    <mergeCell ref="J102:J103"/>
    <mergeCell ref="K102:K103"/>
    <mergeCell ref="L102:L103"/>
    <mergeCell ref="M102:M103"/>
    <mergeCell ref="H98:H100"/>
    <mergeCell ref="I98:I100"/>
    <mergeCell ref="J98:J100"/>
    <mergeCell ref="K98:K100"/>
    <mergeCell ref="L98:L100"/>
    <mergeCell ref="R132:S132"/>
    <mergeCell ref="B131:B133"/>
    <mergeCell ref="J83:J86"/>
    <mergeCell ref="K83:K86"/>
    <mergeCell ref="L83:L86"/>
    <mergeCell ref="M83:M86"/>
    <mergeCell ref="M89:M90"/>
    <mergeCell ref="B95:B96"/>
    <mergeCell ref="C95:C96"/>
    <mergeCell ref="D95:D96"/>
    <mergeCell ref="E95:E96"/>
    <mergeCell ref="F95:F96"/>
    <mergeCell ref="H95:H96"/>
    <mergeCell ref="I95:I96"/>
    <mergeCell ref="J95:J96"/>
    <mergeCell ref="K95:K96"/>
    <mergeCell ref="L95:L96"/>
    <mergeCell ref="M95:M96"/>
    <mergeCell ref="H89:H90"/>
    <mergeCell ref="I89:I90"/>
    <mergeCell ref="J89:J90"/>
    <mergeCell ref="K89:K90"/>
    <mergeCell ref="L89:L90"/>
    <mergeCell ref="B89:B90"/>
    <mergeCell ref="C89:C90"/>
    <mergeCell ref="A23:A76"/>
    <mergeCell ref="B23:B76"/>
    <mergeCell ref="A83:A115"/>
    <mergeCell ref="B83:B86"/>
    <mergeCell ref="C83:C86"/>
    <mergeCell ref="D83:D86"/>
    <mergeCell ref="E83:E86"/>
    <mergeCell ref="F83:F86"/>
    <mergeCell ref="H83:H86"/>
    <mergeCell ref="D89:D90"/>
    <mergeCell ref="E89:E90"/>
    <mergeCell ref="F89:F90"/>
    <mergeCell ref="E79:E81"/>
    <mergeCell ref="F79:F81"/>
    <mergeCell ref="G79:G81"/>
    <mergeCell ref="H79:I79"/>
    <mergeCell ref="I83:I86"/>
    <mergeCell ref="B79:B81"/>
    <mergeCell ref="C79:C81"/>
    <mergeCell ref="D79:D81"/>
    <mergeCell ref="E105:E108"/>
    <mergeCell ref="F105:F108"/>
    <mergeCell ref="J79:M79"/>
    <mergeCell ref="B98:B100"/>
    <mergeCell ref="C98:C100"/>
    <mergeCell ref="E5:E7"/>
    <mergeCell ref="F5:F7"/>
    <mergeCell ref="A5:A7"/>
    <mergeCell ref="B5:B7"/>
    <mergeCell ref="C5:C7"/>
    <mergeCell ref="D5:D7"/>
    <mergeCell ref="G5:G7"/>
    <mergeCell ref="I5:J5"/>
    <mergeCell ref="K5:N5"/>
    <mergeCell ref="I6:I7"/>
    <mergeCell ref="J6:J7"/>
    <mergeCell ref="H5:H7"/>
    <mergeCell ref="N19:U19"/>
    <mergeCell ref="N20:O20"/>
    <mergeCell ref="P20:Q20"/>
    <mergeCell ref="R20:S20"/>
    <mergeCell ref="T20:U20"/>
    <mergeCell ref="A16:V16"/>
    <mergeCell ref="A18:V18"/>
    <mergeCell ref="A8:A14"/>
    <mergeCell ref="B8:B11"/>
    <mergeCell ref="B12:B14"/>
    <mergeCell ref="A19:A21"/>
    <mergeCell ref="B19:B21"/>
    <mergeCell ref="C19:C21"/>
    <mergeCell ref="D19:D21"/>
    <mergeCell ref="E19:E21"/>
    <mergeCell ref="F19:F21"/>
    <mergeCell ref="G19:G21"/>
    <mergeCell ref="H19:I19"/>
    <mergeCell ref="J19:M19"/>
    <mergeCell ref="H20:H21"/>
    <mergeCell ref="I20:I21"/>
    <mergeCell ref="A22:V22"/>
    <mergeCell ref="A82:V82"/>
    <mergeCell ref="A117:V117"/>
    <mergeCell ref="A118:A120"/>
    <mergeCell ref="B118:B120"/>
    <mergeCell ref="C118:C120"/>
    <mergeCell ref="D118:D120"/>
    <mergeCell ref="E118:E120"/>
    <mergeCell ref="F118:F120"/>
    <mergeCell ref="G118:G120"/>
    <mergeCell ref="H118:I118"/>
    <mergeCell ref="J118:M118"/>
    <mergeCell ref="N118:U118"/>
    <mergeCell ref="H119:H120"/>
    <mergeCell ref="I119:I120"/>
    <mergeCell ref="N119:O119"/>
    <mergeCell ref="P119:Q119"/>
    <mergeCell ref="R119:S119"/>
    <mergeCell ref="T119:U119"/>
    <mergeCell ref="A78:V78"/>
    <mergeCell ref="A79:A81"/>
    <mergeCell ref="R186:S186"/>
    <mergeCell ref="T186:U186"/>
    <mergeCell ref="A197:V197"/>
    <mergeCell ref="A198:A200"/>
    <mergeCell ref="B198:B200"/>
    <mergeCell ref="C198:C200"/>
    <mergeCell ref="D198:D200"/>
    <mergeCell ref="E198:E200"/>
    <mergeCell ref="F198:F200"/>
    <mergeCell ref="G198:G200"/>
    <mergeCell ref="H198:I198"/>
    <mergeCell ref="J198:M198"/>
    <mergeCell ref="N198:U198"/>
    <mergeCell ref="H199:H200"/>
    <mergeCell ref="I199:I200"/>
    <mergeCell ref="N199:O199"/>
    <mergeCell ref="P199:Q199"/>
    <mergeCell ref="R199:S199"/>
    <mergeCell ref="T199:U199"/>
    <mergeCell ref="A239:V239"/>
    <mergeCell ref="A240:A242"/>
    <mergeCell ref="B240:B242"/>
    <mergeCell ref="C240:C242"/>
    <mergeCell ref="D240:D242"/>
    <mergeCell ref="E240:E242"/>
    <mergeCell ref="F240:F242"/>
    <mergeCell ref="G240:G242"/>
    <mergeCell ref="H240:I240"/>
    <mergeCell ref="J240:M240"/>
    <mergeCell ref="N240:U240"/>
    <mergeCell ref="H241:H242"/>
    <mergeCell ref="I241:I242"/>
    <mergeCell ref="N241:O241"/>
    <mergeCell ref="P241:Q241"/>
    <mergeCell ref="R241:S241"/>
    <mergeCell ref="T241:U241"/>
    <mergeCell ref="B247:B249"/>
    <mergeCell ref="C247:C249"/>
    <mergeCell ref="D247:D249"/>
    <mergeCell ref="E247:E249"/>
    <mergeCell ref="F247:F249"/>
    <mergeCell ref="G247:G249"/>
    <mergeCell ref="H247:I247"/>
    <mergeCell ref="J247:M247"/>
    <mergeCell ref="N247:U247"/>
    <mergeCell ref="H248:H249"/>
    <mergeCell ref="I248:I249"/>
    <mergeCell ref="N248:O248"/>
    <mergeCell ref="P248:Q248"/>
    <mergeCell ref="R248:S248"/>
    <mergeCell ref="T248:U248"/>
    <mergeCell ref="N79:U79"/>
    <mergeCell ref="H80:H81"/>
    <mergeCell ref="I80:I81"/>
    <mergeCell ref="N80:O80"/>
    <mergeCell ref="P80:Q80"/>
    <mergeCell ref="R80:S80"/>
    <mergeCell ref="T80:U80"/>
    <mergeCell ref="A134:V134"/>
    <mergeCell ref="N83:N86"/>
    <mergeCell ref="O83:O86"/>
    <mergeCell ref="P83:P86"/>
    <mergeCell ref="Q83:Q86"/>
    <mergeCell ref="N89:N90"/>
    <mergeCell ref="O89:O90"/>
    <mergeCell ref="P89:P90"/>
    <mergeCell ref="Q89:Q90"/>
    <mergeCell ref="N95:N96"/>
    <mergeCell ref="O95:O96"/>
    <mergeCell ref="P95:P96"/>
    <mergeCell ref="Q95:Q96"/>
    <mergeCell ref="N98:N100"/>
    <mergeCell ref="O98:O100"/>
    <mergeCell ref="P98:P100"/>
    <mergeCell ref="Q98:Q100"/>
    <mergeCell ref="A155:V155"/>
    <mergeCell ref="A180:V180"/>
    <mergeCell ref="A188:V188"/>
    <mergeCell ref="A201:V201"/>
    <mergeCell ref="A243:V243"/>
    <mergeCell ref="A250:V250"/>
    <mergeCell ref="N253:N255"/>
    <mergeCell ref="T253:T255"/>
    <mergeCell ref="U253:U255"/>
    <mergeCell ref="D177:D179"/>
    <mergeCell ref="E177:E179"/>
    <mergeCell ref="F177:F179"/>
    <mergeCell ref="G177:G179"/>
    <mergeCell ref="H177:I177"/>
    <mergeCell ref="J177:M177"/>
    <mergeCell ref="N177:U177"/>
    <mergeCell ref="H178:H179"/>
    <mergeCell ref="I178:I179"/>
    <mergeCell ref="N178:O178"/>
    <mergeCell ref="P178:Q178"/>
    <mergeCell ref="R178:S178"/>
    <mergeCell ref="T178:U178"/>
    <mergeCell ref="A246:V246"/>
    <mergeCell ref="A247:A249"/>
    <mergeCell ref="N265:N266"/>
    <mergeCell ref="P253:P255"/>
    <mergeCell ref="P256:P259"/>
    <mergeCell ref="P263:P264"/>
    <mergeCell ref="P265:P266"/>
    <mergeCell ref="R253:R255"/>
    <mergeCell ref="R256:R259"/>
    <mergeCell ref="R263:R264"/>
    <mergeCell ref="R265:R266"/>
    <mergeCell ref="U256:U259"/>
    <mergeCell ref="U263:U264"/>
    <mergeCell ref="U265:U266"/>
    <mergeCell ref="A176:V176"/>
    <mergeCell ref="A177:A179"/>
    <mergeCell ref="B177:B179"/>
    <mergeCell ref="C177:C179"/>
    <mergeCell ref="T256:T259"/>
    <mergeCell ref="T263:T264"/>
    <mergeCell ref="T265:T266"/>
    <mergeCell ref="O253:O255"/>
    <mergeCell ref="O256:O259"/>
    <mergeCell ref="O263:O264"/>
    <mergeCell ref="O265:O266"/>
    <mergeCell ref="Q253:Q255"/>
    <mergeCell ref="Q256:Q259"/>
    <mergeCell ref="Q263:Q264"/>
    <mergeCell ref="Q265:Q266"/>
    <mergeCell ref="S253:S255"/>
    <mergeCell ref="S256:S259"/>
    <mergeCell ref="S263:S264"/>
    <mergeCell ref="S265:S266"/>
    <mergeCell ref="N256:N259"/>
    <mergeCell ref="N263:N264"/>
    <mergeCell ref="N102:N103"/>
    <mergeCell ref="O102:O103"/>
    <mergeCell ref="P102:P103"/>
    <mergeCell ref="Q102:Q103"/>
    <mergeCell ref="N105:N108"/>
    <mergeCell ref="O105:O108"/>
    <mergeCell ref="P105:P108"/>
    <mergeCell ref="Q105:Q108"/>
    <mergeCell ref="R83:R86"/>
    <mergeCell ref="R98:R100"/>
    <mergeCell ref="S83:S86"/>
    <mergeCell ref="T83:T86"/>
    <mergeCell ref="U83:U86"/>
    <mergeCell ref="R89:R90"/>
    <mergeCell ref="S89:S90"/>
    <mergeCell ref="T89:T90"/>
    <mergeCell ref="U89:U90"/>
    <mergeCell ref="R95:R96"/>
    <mergeCell ref="S95:S96"/>
    <mergeCell ref="T95:T96"/>
    <mergeCell ref="U95:U96"/>
    <mergeCell ref="S98:S100"/>
    <mergeCell ref="T98:T100"/>
    <mergeCell ref="U98:U100"/>
    <mergeCell ref="R102:R103"/>
    <mergeCell ref="S102:S103"/>
    <mergeCell ref="T102:T103"/>
    <mergeCell ref="U102:U103"/>
    <mergeCell ref="R105:R108"/>
    <mergeCell ref="S105:S108"/>
    <mergeCell ref="T105:T108"/>
    <mergeCell ref="U105:U108"/>
    <mergeCell ref="H153:H154"/>
    <mergeCell ref="I153:I154"/>
    <mergeCell ref="N153:O153"/>
    <mergeCell ref="P153:Q153"/>
    <mergeCell ref="R153:S153"/>
    <mergeCell ref="T153:U153"/>
    <mergeCell ref="A152:A154"/>
    <mergeCell ref="B152:B154"/>
    <mergeCell ref="C152:C154"/>
    <mergeCell ref="D152:D154"/>
    <mergeCell ref="E152:E154"/>
    <mergeCell ref="F152:F154"/>
    <mergeCell ref="G152:G154"/>
    <mergeCell ref="H152:I152"/>
    <mergeCell ref="J152:M152"/>
    <mergeCell ref="C131:C133"/>
    <mergeCell ref="D131:D133"/>
    <mergeCell ref="E131:E133"/>
    <mergeCell ref="F131:F133"/>
    <mergeCell ref="T132:U132"/>
    <mergeCell ref="N152:U152"/>
    <mergeCell ref="A144:V144"/>
    <mergeCell ref="A151:V151"/>
    <mergeCell ref="N141:U141"/>
    <mergeCell ref="H142:H143"/>
    <mergeCell ref="I142:I143"/>
    <mergeCell ref="N142:O142"/>
    <mergeCell ref="P142:Q142"/>
    <mergeCell ref="R142:S142"/>
    <mergeCell ref="T142:U142"/>
    <mergeCell ref="A140:V140"/>
    <mergeCell ref="A141:A143"/>
    <mergeCell ref="B141:B143"/>
    <mergeCell ref="C141:C143"/>
    <mergeCell ref="D141:D143"/>
    <mergeCell ref="E141:E143"/>
    <mergeCell ref="F141:F143"/>
    <mergeCell ref="H132:H133"/>
    <mergeCell ref="I132:I133"/>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9"/>
  <sheetViews>
    <sheetView zoomScale="90" zoomScaleNormal="90" workbookViewId="0">
      <selection activeCell="Y10" sqref="Y10"/>
    </sheetView>
  </sheetViews>
  <sheetFormatPr baseColWidth="10" defaultColWidth="10.7109375" defaultRowHeight="12.75"/>
  <cols>
    <col min="1" max="1" width="19.7109375" customWidth="1"/>
    <col min="2" max="2" width="21.28515625" customWidth="1"/>
    <col min="3" max="3" width="26.85546875" customWidth="1"/>
    <col min="4" max="4" width="17.28515625" style="11" customWidth="1"/>
    <col min="5" max="5" width="13.28515625" customWidth="1"/>
    <col min="6" max="6" width="13.7109375" style="11" customWidth="1"/>
    <col min="7" max="7" width="38.5703125" customWidth="1"/>
    <col min="8" max="8" width="45.7109375" style="14" customWidth="1"/>
    <col min="9" max="9" width="20" customWidth="1"/>
    <col min="10" max="14" width="17.140625" customWidth="1"/>
  </cols>
  <sheetData>
    <row r="1" spans="1:22" ht="36" customHeight="1"/>
    <row r="2" spans="1:22" ht="24" customHeight="1"/>
    <row r="4" spans="1:22" ht="33.75">
      <c r="A4" s="182" t="s">
        <v>737</v>
      </c>
      <c r="B4" s="183"/>
      <c r="C4" s="183"/>
      <c r="D4" s="183"/>
      <c r="E4" s="183"/>
      <c r="F4" s="183"/>
      <c r="G4" s="183"/>
      <c r="H4" s="183"/>
      <c r="I4" s="183"/>
      <c r="J4" s="183"/>
      <c r="K4" s="183"/>
      <c r="L4" s="183"/>
      <c r="M4" s="183"/>
      <c r="N4" s="183"/>
      <c r="O4" s="183"/>
      <c r="P4" s="183"/>
      <c r="Q4" s="183"/>
      <c r="R4" s="183"/>
      <c r="S4" s="183"/>
      <c r="T4" s="183"/>
      <c r="U4" s="183"/>
      <c r="V4" s="183"/>
    </row>
    <row r="5" spans="1:22" ht="27.75" customHeight="1">
      <c r="A5" s="174" t="s">
        <v>99</v>
      </c>
      <c r="B5" s="174" t="s">
        <v>74</v>
      </c>
      <c r="C5" s="174" t="s">
        <v>65</v>
      </c>
      <c r="D5" s="234" t="s">
        <v>66</v>
      </c>
      <c r="E5" s="174" t="s">
        <v>67</v>
      </c>
      <c r="F5" s="234" t="s">
        <v>68</v>
      </c>
      <c r="G5" s="174" t="s">
        <v>69</v>
      </c>
      <c r="H5" s="174" t="s">
        <v>666</v>
      </c>
      <c r="I5" s="187" t="s">
        <v>70</v>
      </c>
      <c r="J5" s="187"/>
      <c r="K5" s="174" t="s">
        <v>79</v>
      </c>
      <c r="L5" s="174"/>
      <c r="M5" s="174"/>
      <c r="N5" s="174"/>
      <c r="O5" s="184" t="s">
        <v>490</v>
      </c>
      <c r="P5" s="184"/>
      <c r="Q5" s="184"/>
      <c r="R5" s="184"/>
      <c r="S5" s="184"/>
      <c r="T5" s="184"/>
      <c r="U5" s="184"/>
      <c r="V5" s="184"/>
    </row>
    <row r="6" spans="1:22" ht="15.75">
      <c r="A6" s="174"/>
      <c r="B6" s="174"/>
      <c r="C6" s="174"/>
      <c r="D6" s="234"/>
      <c r="E6" s="174"/>
      <c r="F6" s="234"/>
      <c r="G6" s="174"/>
      <c r="H6" s="174"/>
      <c r="I6" s="174" t="s">
        <v>71</v>
      </c>
      <c r="J6" s="174" t="s">
        <v>72</v>
      </c>
      <c r="K6" s="108" t="s">
        <v>75</v>
      </c>
      <c r="L6" s="108" t="s">
        <v>76</v>
      </c>
      <c r="M6" s="108" t="s">
        <v>77</v>
      </c>
      <c r="N6" s="108" t="s">
        <v>78</v>
      </c>
      <c r="O6" s="185" t="s">
        <v>75</v>
      </c>
      <c r="P6" s="185"/>
      <c r="Q6" s="185" t="s">
        <v>76</v>
      </c>
      <c r="R6" s="185"/>
      <c r="S6" s="185" t="s">
        <v>77</v>
      </c>
      <c r="T6" s="185"/>
      <c r="U6" s="185" t="s">
        <v>78</v>
      </c>
      <c r="V6" s="185"/>
    </row>
    <row r="7" spans="1:22" ht="45">
      <c r="A7" s="174"/>
      <c r="B7" s="174"/>
      <c r="C7" s="174"/>
      <c r="D7" s="234"/>
      <c r="E7" s="174"/>
      <c r="F7" s="234"/>
      <c r="G7" s="174"/>
      <c r="H7" s="174"/>
      <c r="I7" s="174"/>
      <c r="J7" s="174"/>
      <c r="K7" s="109" t="s">
        <v>129</v>
      </c>
      <c r="L7" s="109" t="s">
        <v>129</v>
      </c>
      <c r="M7" s="109" t="s">
        <v>129</v>
      </c>
      <c r="N7" s="109" t="s">
        <v>129</v>
      </c>
      <c r="O7" s="67" t="s">
        <v>492</v>
      </c>
      <c r="P7" s="168" t="s">
        <v>491</v>
      </c>
      <c r="Q7" s="67" t="s">
        <v>492</v>
      </c>
      <c r="R7" s="67" t="s">
        <v>491</v>
      </c>
      <c r="S7" s="67" t="s">
        <v>492</v>
      </c>
      <c r="T7" s="67" t="s">
        <v>491</v>
      </c>
      <c r="U7" s="67" t="s">
        <v>492</v>
      </c>
      <c r="V7" s="67" t="s">
        <v>491</v>
      </c>
    </row>
    <row r="8" spans="1:22" ht="75">
      <c r="A8" s="176" t="s">
        <v>58</v>
      </c>
      <c r="B8" s="175" t="s">
        <v>82</v>
      </c>
      <c r="C8" s="81" t="s">
        <v>132</v>
      </c>
      <c r="D8" s="82">
        <v>0.12</v>
      </c>
      <c r="E8" s="81" t="s">
        <v>101</v>
      </c>
      <c r="F8" s="82">
        <v>1</v>
      </c>
      <c r="G8" s="83" t="s">
        <v>671</v>
      </c>
      <c r="H8" s="139" t="s">
        <v>694</v>
      </c>
      <c r="I8" s="84">
        <v>43102</v>
      </c>
      <c r="J8" s="84">
        <v>43462</v>
      </c>
      <c r="K8" s="82">
        <v>0.25</v>
      </c>
      <c r="L8" s="82">
        <v>0.5</v>
      </c>
      <c r="M8" s="82">
        <v>0.75</v>
      </c>
      <c r="N8" s="82">
        <v>1</v>
      </c>
      <c r="O8" s="82"/>
      <c r="P8" s="170"/>
      <c r="Q8" s="82"/>
      <c r="R8" s="170"/>
      <c r="S8" s="82"/>
      <c r="T8" s="170"/>
      <c r="U8" s="82"/>
      <c r="V8" s="170"/>
    </row>
    <row r="9" spans="1:22" ht="60">
      <c r="A9" s="176"/>
      <c r="B9" s="175"/>
      <c r="C9" s="81" t="s">
        <v>130</v>
      </c>
      <c r="D9" s="82">
        <v>0.12</v>
      </c>
      <c r="E9" s="81" t="s">
        <v>101</v>
      </c>
      <c r="F9" s="82">
        <v>1</v>
      </c>
      <c r="G9" s="85" t="s">
        <v>124</v>
      </c>
      <c r="H9" s="81" t="s">
        <v>695</v>
      </c>
      <c r="I9" s="84">
        <v>43102</v>
      </c>
      <c r="J9" s="84">
        <v>43462</v>
      </c>
      <c r="K9" s="82">
        <v>0.15</v>
      </c>
      <c r="L9" s="82">
        <v>0.3</v>
      </c>
      <c r="M9" s="82">
        <v>0.6</v>
      </c>
      <c r="N9" s="82">
        <v>1</v>
      </c>
      <c r="O9" s="82"/>
      <c r="P9" s="170"/>
      <c r="Q9" s="82"/>
      <c r="R9" s="170"/>
      <c r="S9" s="82"/>
      <c r="T9" s="170"/>
      <c r="U9" s="82"/>
      <c r="V9" s="170"/>
    </row>
    <row r="10" spans="1:22" ht="90">
      <c r="A10" s="176"/>
      <c r="B10" s="175"/>
      <c r="C10" s="81" t="s">
        <v>133</v>
      </c>
      <c r="D10" s="82">
        <v>0.12</v>
      </c>
      <c r="E10" s="81" t="s">
        <v>101</v>
      </c>
      <c r="F10" s="82">
        <v>1</v>
      </c>
      <c r="G10" s="86" t="s">
        <v>731</v>
      </c>
      <c r="H10" s="139" t="s">
        <v>696</v>
      </c>
      <c r="I10" s="84">
        <v>43102</v>
      </c>
      <c r="J10" s="84">
        <v>43462</v>
      </c>
      <c r="K10" s="82">
        <v>0.15</v>
      </c>
      <c r="L10" s="82">
        <v>0.3</v>
      </c>
      <c r="M10" s="82">
        <v>0.7</v>
      </c>
      <c r="N10" s="82">
        <v>1</v>
      </c>
      <c r="O10" s="82"/>
      <c r="P10" s="170"/>
      <c r="Q10" s="82"/>
      <c r="R10" s="170"/>
      <c r="S10" s="82"/>
      <c r="T10" s="170"/>
      <c r="U10" s="82"/>
      <c r="V10" s="170"/>
    </row>
    <row r="11" spans="1:22" ht="90">
      <c r="A11" s="176"/>
      <c r="B11" s="175"/>
      <c r="C11" s="81" t="s">
        <v>134</v>
      </c>
      <c r="D11" s="82">
        <v>0.12</v>
      </c>
      <c r="E11" s="81" t="s">
        <v>101</v>
      </c>
      <c r="F11" s="82">
        <v>1</v>
      </c>
      <c r="G11" s="85" t="s">
        <v>83</v>
      </c>
      <c r="H11" s="139" t="s">
        <v>697</v>
      </c>
      <c r="I11" s="84">
        <v>43102</v>
      </c>
      <c r="J11" s="84">
        <v>43462</v>
      </c>
      <c r="K11" s="82">
        <v>0.15</v>
      </c>
      <c r="L11" s="82">
        <v>0.3</v>
      </c>
      <c r="M11" s="82">
        <v>0.7</v>
      </c>
      <c r="N11" s="82">
        <v>1</v>
      </c>
      <c r="O11" s="82"/>
      <c r="P11" s="170"/>
      <c r="Q11" s="82"/>
      <c r="R11" s="170"/>
      <c r="S11" s="82"/>
      <c r="T11" s="170"/>
      <c r="U11" s="82"/>
      <c r="V11" s="170"/>
    </row>
    <row r="12" spans="1:22" ht="135">
      <c r="A12" s="176"/>
      <c r="B12" s="175"/>
      <c r="C12" s="81" t="s">
        <v>135</v>
      </c>
      <c r="D12" s="82">
        <v>0.05</v>
      </c>
      <c r="E12" s="81" t="s">
        <v>101</v>
      </c>
      <c r="F12" s="82">
        <v>1</v>
      </c>
      <c r="G12" s="85" t="s">
        <v>84</v>
      </c>
      <c r="H12" s="139" t="s">
        <v>698</v>
      </c>
      <c r="I12" s="84">
        <v>43102</v>
      </c>
      <c r="J12" s="84">
        <v>43462</v>
      </c>
      <c r="K12" s="82">
        <v>0.25</v>
      </c>
      <c r="L12" s="82">
        <v>0.5</v>
      </c>
      <c r="M12" s="82">
        <v>0.75</v>
      </c>
      <c r="N12" s="82">
        <v>1</v>
      </c>
      <c r="O12" s="82"/>
      <c r="P12" s="170"/>
      <c r="Q12" s="82"/>
      <c r="R12" s="170"/>
      <c r="S12" s="82"/>
      <c r="T12" s="170"/>
      <c r="U12" s="82"/>
      <c r="V12" s="170"/>
    </row>
    <row r="13" spans="1:22" ht="68.25" customHeight="1">
      <c r="A13" s="176"/>
      <c r="B13" s="175"/>
      <c r="C13" s="81" t="s">
        <v>136</v>
      </c>
      <c r="D13" s="82">
        <v>0.04</v>
      </c>
      <c r="E13" s="81" t="s">
        <v>101</v>
      </c>
      <c r="F13" s="82">
        <v>1</v>
      </c>
      <c r="G13" s="85" t="s">
        <v>125</v>
      </c>
      <c r="H13" s="81" t="s">
        <v>699</v>
      </c>
      <c r="I13" s="84">
        <v>43102</v>
      </c>
      <c r="J13" s="84">
        <v>43462</v>
      </c>
      <c r="K13" s="82">
        <v>1</v>
      </c>
      <c r="L13" s="82">
        <v>1</v>
      </c>
      <c r="M13" s="82">
        <v>1</v>
      </c>
      <c r="N13" s="82">
        <v>1</v>
      </c>
      <c r="O13" s="82"/>
      <c r="P13" s="170"/>
      <c r="Q13" s="82"/>
      <c r="R13" s="170"/>
      <c r="S13" s="82"/>
      <c r="T13" s="170"/>
      <c r="U13" s="82"/>
      <c r="V13" s="170"/>
    </row>
    <row r="14" spans="1:22" ht="104.25" customHeight="1">
      <c r="A14" s="176"/>
      <c r="B14" s="175" t="s">
        <v>85</v>
      </c>
      <c r="C14" s="81" t="s">
        <v>137</v>
      </c>
      <c r="D14" s="82">
        <v>0.04</v>
      </c>
      <c r="E14" s="81" t="s">
        <v>101</v>
      </c>
      <c r="F14" s="82">
        <v>1</v>
      </c>
      <c r="G14" s="85" t="s">
        <v>126</v>
      </c>
      <c r="H14" s="139" t="s">
        <v>700</v>
      </c>
      <c r="I14" s="84">
        <v>43102</v>
      </c>
      <c r="J14" s="84">
        <v>43462</v>
      </c>
      <c r="K14" s="82">
        <v>0.1</v>
      </c>
      <c r="L14" s="82">
        <v>0.3</v>
      </c>
      <c r="M14" s="82">
        <v>0.7</v>
      </c>
      <c r="N14" s="82">
        <v>1</v>
      </c>
      <c r="O14" s="82"/>
      <c r="P14" s="170"/>
      <c r="Q14" s="82"/>
      <c r="R14" s="170"/>
      <c r="S14" s="82"/>
      <c r="T14" s="170"/>
      <c r="U14" s="82"/>
      <c r="V14" s="170"/>
    </row>
    <row r="15" spans="1:22" ht="75">
      <c r="A15" s="176"/>
      <c r="B15" s="175"/>
      <c r="C15" s="81" t="s">
        <v>138</v>
      </c>
      <c r="D15" s="82">
        <v>0.05</v>
      </c>
      <c r="E15" s="81" t="s">
        <v>107</v>
      </c>
      <c r="F15" s="161">
        <v>1</v>
      </c>
      <c r="G15" s="85" t="s">
        <v>86</v>
      </c>
      <c r="H15" s="141" t="s">
        <v>732</v>
      </c>
      <c r="I15" s="84">
        <v>43102</v>
      </c>
      <c r="J15" s="84">
        <v>43462</v>
      </c>
      <c r="K15" s="82">
        <v>0.15</v>
      </c>
      <c r="L15" s="82">
        <v>0.3</v>
      </c>
      <c r="M15" s="82">
        <v>0.7</v>
      </c>
      <c r="N15" s="82">
        <v>1</v>
      </c>
      <c r="O15" s="82"/>
      <c r="P15" s="170"/>
      <c r="Q15" s="82"/>
      <c r="R15" s="170"/>
      <c r="S15" s="82"/>
      <c r="T15" s="170"/>
      <c r="U15" s="82"/>
      <c r="V15" s="170"/>
    </row>
    <row r="16" spans="1:22" ht="90">
      <c r="A16" s="176"/>
      <c r="B16" s="175"/>
      <c r="C16" s="81" t="s">
        <v>139</v>
      </c>
      <c r="D16" s="82">
        <v>0.12</v>
      </c>
      <c r="E16" s="81" t="s">
        <v>101</v>
      </c>
      <c r="F16" s="82">
        <v>1</v>
      </c>
      <c r="G16" s="85" t="s">
        <v>87</v>
      </c>
      <c r="H16" s="139" t="s">
        <v>701</v>
      </c>
      <c r="I16" s="84">
        <v>43102</v>
      </c>
      <c r="J16" s="84">
        <v>43462</v>
      </c>
      <c r="K16" s="82">
        <v>0.15</v>
      </c>
      <c r="L16" s="82">
        <v>0.4</v>
      </c>
      <c r="M16" s="82">
        <v>0.7</v>
      </c>
      <c r="N16" s="82">
        <v>1</v>
      </c>
      <c r="O16" s="82"/>
      <c r="P16" s="170"/>
      <c r="Q16" s="82"/>
      <c r="R16" s="170"/>
      <c r="S16" s="82"/>
      <c r="T16" s="170"/>
      <c r="U16" s="82"/>
      <c r="V16" s="170"/>
    </row>
    <row r="17" spans="1:22" ht="75">
      <c r="A17" s="176"/>
      <c r="B17" s="175"/>
      <c r="C17" s="81" t="s">
        <v>140</v>
      </c>
      <c r="D17" s="82">
        <v>0.05</v>
      </c>
      <c r="E17" s="81" t="s">
        <v>101</v>
      </c>
      <c r="F17" s="82">
        <v>1</v>
      </c>
      <c r="G17" s="86" t="s">
        <v>127</v>
      </c>
      <c r="H17" s="141" t="s">
        <v>702</v>
      </c>
      <c r="I17" s="84">
        <v>43102</v>
      </c>
      <c r="J17" s="84">
        <v>43462</v>
      </c>
      <c r="K17" s="82">
        <v>0.25</v>
      </c>
      <c r="L17" s="82">
        <v>0.5</v>
      </c>
      <c r="M17" s="82">
        <v>0.75</v>
      </c>
      <c r="N17" s="82">
        <v>1</v>
      </c>
      <c r="O17" s="82"/>
      <c r="P17" s="170"/>
      <c r="Q17" s="82"/>
      <c r="R17" s="170"/>
      <c r="S17" s="82"/>
      <c r="T17" s="170"/>
      <c r="U17" s="82"/>
      <c r="V17" s="170"/>
    </row>
    <row r="18" spans="1:22" ht="75">
      <c r="A18" s="176"/>
      <c r="B18" s="175"/>
      <c r="C18" s="81" t="s">
        <v>141</v>
      </c>
      <c r="D18" s="82">
        <v>0.05</v>
      </c>
      <c r="E18" s="81" t="s">
        <v>101</v>
      </c>
      <c r="F18" s="82">
        <v>1</v>
      </c>
      <c r="G18" s="85" t="s">
        <v>131</v>
      </c>
      <c r="H18" s="141" t="s">
        <v>703</v>
      </c>
      <c r="I18" s="84">
        <v>43102</v>
      </c>
      <c r="J18" s="84">
        <v>43462</v>
      </c>
      <c r="K18" s="82">
        <v>0.25</v>
      </c>
      <c r="L18" s="82">
        <v>0.5</v>
      </c>
      <c r="M18" s="82">
        <v>0.75</v>
      </c>
      <c r="N18" s="82">
        <v>1</v>
      </c>
      <c r="O18" s="82"/>
      <c r="P18" s="170"/>
      <c r="Q18" s="82"/>
      <c r="R18" s="170"/>
      <c r="S18" s="82"/>
      <c r="T18" s="170"/>
      <c r="U18" s="82"/>
      <c r="V18" s="170"/>
    </row>
    <row r="19" spans="1:22" ht="135">
      <c r="A19" s="176"/>
      <c r="B19" s="175"/>
      <c r="C19" s="81" t="s">
        <v>142</v>
      </c>
      <c r="D19" s="82">
        <v>0.04</v>
      </c>
      <c r="E19" s="81" t="s">
        <v>101</v>
      </c>
      <c r="F19" s="82">
        <v>1</v>
      </c>
      <c r="G19" s="85" t="s">
        <v>90</v>
      </c>
      <c r="H19" s="141" t="s">
        <v>704</v>
      </c>
      <c r="I19" s="84">
        <v>43102</v>
      </c>
      <c r="J19" s="84">
        <v>43462</v>
      </c>
      <c r="K19" s="82">
        <v>0.1</v>
      </c>
      <c r="L19" s="82">
        <v>0.3</v>
      </c>
      <c r="M19" s="82">
        <v>0.7</v>
      </c>
      <c r="N19" s="82">
        <v>1</v>
      </c>
      <c r="O19" s="82"/>
      <c r="P19" s="171"/>
      <c r="Q19" s="82"/>
      <c r="R19" s="171"/>
      <c r="S19" s="82"/>
      <c r="T19" s="171"/>
      <c r="U19" s="82"/>
      <c r="V19" s="171"/>
    </row>
  </sheetData>
  <mergeCells count="21">
    <mergeCell ref="O5:V5"/>
    <mergeCell ref="O6:P6"/>
    <mergeCell ref="Q6:R6"/>
    <mergeCell ref="S6:T6"/>
    <mergeCell ref="U6:V6"/>
    <mergeCell ref="C5:C7"/>
    <mergeCell ref="D5:D7"/>
    <mergeCell ref="E5:E7"/>
    <mergeCell ref="A4:V4"/>
    <mergeCell ref="A8:A19"/>
    <mergeCell ref="B8:B13"/>
    <mergeCell ref="B14:B19"/>
    <mergeCell ref="A5:A7"/>
    <mergeCell ref="B5:B7"/>
    <mergeCell ref="F5:F7"/>
    <mergeCell ref="G5:G7"/>
    <mergeCell ref="H5:H7"/>
    <mergeCell ref="I5:J5"/>
    <mergeCell ref="K5:N5"/>
    <mergeCell ref="I6:I7"/>
    <mergeCell ref="J6:J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7"/>
  <sheetViews>
    <sheetView topLeftCell="A7" zoomScale="80" zoomScaleNormal="80" workbookViewId="0">
      <selection activeCell="F14" sqref="F14"/>
    </sheetView>
  </sheetViews>
  <sheetFormatPr baseColWidth="10" defaultColWidth="10.7109375" defaultRowHeight="12.75"/>
  <cols>
    <col min="1" max="1" width="17.5703125" customWidth="1"/>
    <col min="2" max="2" width="18.28515625" customWidth="1"/>
    <col min="3" max="3" width="33" customWidth="1"/>
    <col min="4" max="4" width="14.42578125" customWidth="1"/>
    <col min="5" max="5" width="17.85546875" customWidth="1"/>
    <col min="6" max="6" width="18.28515625" customWidth="1"/>
    <col min="7" max="7" width="37.85546875" customWidth="1"/>
    <col min="8" max="8" width="47.7109375" style="14" customWidth="1"/>
    <col min="9" max="10" width="17.140625" customWidth="1"/>
    <col min="11" max="14" width="19.7109375" customWidth="1"/>
  </cols>
  <sheetData>
    <row r="1" spans="1:22" ht="40.5" customHeight="1"/>
    <row r="2" spans="1:22" ht="12.75" customHeight="1"/>
    <row r="4" spans="1:22" ht="33.75">
      <c r="A4" s="182" t="s">
        <v>737</v>
      </c>
      <c r="B4" s="183"/>
      <c r="C4" s="183"/>
      <c r="D4" s="183"/>
      <c r="E4" s="183"/>
      <c r="F4" s="183"/>
      <c r="G4" s="183"/>
      <c r="H4" s="183"/>
      <c r="I4" s="183"/>
      <c r="J4" s="183"/>
      <c r="K4" s="183"/>
      <c r="L4" s="183"/>
      <c r="M4" s="183"/>
      <c r="N4" s="183"/>
      <c r="O4" s="183"/>
      <c r="P4" s="183"/>
      <c r="Q4" s="183"/>
      <c r="R4" s="183"/>
      <c r="S4" s="183"/>
      <c r="T4" s="183"/>
      <c r="U4" s="183"/>
      <c r="V4" s="183"/>
    </row>
    <row r="5" spans="1:22" ht="30" customHeight="1">
      <c r="A5" s="174" t="s">
        <v>99</v>
      </c>
      <c r="B5" s="174" t="s">
        <v>74</v>
      </c>
      <c r="C5" s="174" t="s">
        <v>65</v>
      </c>
      <c r="D5" s="174" t="s">
        <v>66</v>
      </c>
      <c r="E5" s="174" t="s">
        <v>67</v>
      </c>
      <c r="F5" s="174" t="s">
        <v>68</v>
      </c>
      <c r="G5" s="174" t="s">
        <v>69</v>
      </c>
      <c r="H5" s="174" t="s">
        <v>666</v>
      </c>
      <c r="I5" s="187" t="s">
        <v>70</v>
      </c>
      <c r="J5" s="187"/>
      <c r="K5" s="174" t="s">
        <v>79</v>
      </c>
      <c r="L5" s="174"/>
      <c r="M5" s="174"/>
      <c r="N5" s="174"/>
      <c r="O5" s="184" t="s">
        <v>490</v>
      </c>
      <c r="P5" s="184"/>
      <c r="Q5" s="184"/>
      <c r="R5" s="184"/>
      <c r="S5" s="184"/>
      <c r="T5" s="184"/>
      <c r="U5" s="184"/>
      <c r="V5" s="184"/>
    </row>
    <row r="6" spans="1:22" ht="30" customHeight="1">
      <c r="A6" s="174"/>
      <c r="B6" s="174"/>
      <c r="C6" s="174"/>
      <c r="D6" s="174"/>
      <c r="E6" s="174"/>
      <c r="F6" s="174"/>
      <c r="G6" s="174"/>
      <c r="H6" s="174"/>
      <c r="I6" s="174" t="s">
        <v>71</v>
      </c>
      <c r="J6" s="174" t="s">
        <v>72</v>
      </c>
      <c r="K6" s="108" t="s">
        <v>75</v>
      </c>
      <c r="L6" s="108" t="s">
        <v>76</v>
      </c>
      <c r="M6" s="108" t="s">
        <v>77</v>
      </c>
      <c r="N6" s="108" t="s">
        <v>78</v>
      </c>
      <c r="O6" s="185" t="s">
        <v>75</v>
      </c>
      <c r="P6" s="185"/>
      <c r="Q6" s="185" t="s">
        <v>76</v>
      </c>
      <c r="R6" s="185"/>
      <c r="S6" s="185" t="s">
        <v>77</v>
      </c>
      <c r="T6" s="185"/>
      <c r="U6" s="185" t="s">
        <v>78</v>
      </c>
      <c r="V6" s="185"/>
    </row>
    <row r="7" spans="1:22" ht="45">
      <c r="A7" s="174"/>
      <c r="B7" s="174"/>
      <c r="C7" s="174"/>
      <c r="D7" s="174"/>
      <c r="E7" s="174"/>
      <c r="F7" s="174"/>
      <c r="G7" s="174"/>
      <c r="H7" s="174"/>
      <c r="I7" s="174"/>
      <c r="J7" s="174"/>
      <c r="K7" s="109" t="s">
        <v>64</v>
      </c>
      <c r="L7" s="109" t="s">
        <v>64</v>
      </c>
      <c r="M7" s="109" t="s">
        <v>64</v>
      </c>
      <c r="N7" s="109" t="s">
        <v>64</v>
      </c>
      <c r="O7" s="67" t="s">
        <v>492</v>
      </c>
      <c r="P7" s="168" t="s">
        <v>491</v>
      </c>
      <c r="Q7" s="67" t="s">
        <v>492</v>
      </c>
      <c r="R7" s="67" t="s">
        <v>491</v>
      </c>
      <c r="S7" s="67" t="s">
        <v>492</v>
      </c>
      <c r="T7" s="67" t="s">
        <v>491</v>
      </c>
      <c r="U7" s="67" t="s">
        <v>492</v>
      </c>
      <c r="V7" s="67" t="s">
        <v>491</v>
      </c>
    </row>
    <row r="8" spans="1:22" ht="107.25" customHeight="1">
      <c r="A8" s="235" t="s">
        <v>59</v>
      </c>
      <c r="B8" s="236" t="s">
        <v>97</v>
      </c>
      <c r="C8" s="9" t="s">
        <v>128</v>
      </c>
      <c r="D8" s="18">
        <v>0.15</v>
      </c>
      <c r="E8" s="16" t="s">
        <v>115</v>
      </c>
      <c r="F8" s="20">
        <v>1</v>
      </c>
      <c r="G8" s="9" t="s">
        <v>116</v>
      </c>
      <c r="H8" s="139" t="s">
        <v>705</v>
      </c>
      <c r="I8" s="22">
        <v>43101</v>
      </c>
      <c r="J8" s="17">
        <v>43131</v>
      </c>
      <c r="K8" s="10">
        <v>1</v>
      </c>
      <c r="L8" s="10">
        <v>1</v>
      </c>
      <c r="M8" s="10">
        <v>1</v>
      </c>
      <c r="N8" s="10">
        <v>1</v>
      </c>
      <c r="O8" s="10"/>
      <c r="P8" s="170"/>
      <c r="Q8" s="10"/>
      <c r="R8" s="170"/>
      <c r="S8" s="10"/>
      <c r="T8" s="170"/>
      <c r="U8" s="10"/>
      <c r="V8" s="170"/>
    </row>
    <row r="9" spans="1:22" ht="100.5" customHeight="1">
      <c r="A9" s="235"/>
      <c r="B9" s="236"/>
      <c r="C9" s="9" t="s">
        <v>117</v>
      </c>
      <c r="D9" s="18">
        <v>0.15</v>
      </c>
      <c r="E9" s="16" t="s">
        <v>115</v>
      </c>
      <c r="F9" s="20">
        <v>1</v>
      </c>
      <c r="G9" s="9" t="s">
        <v>672</v>
      </c>
      <c r="H9" s="138" t="s">
        <v>706</v>
      </c>
      <c r="I9" s="22">
        <v>43101</v>
      </c>
      <c r="J9" s="17">
        <v>43220</v>
      </c>
      <c r="K9" s="10">
        <v>0.8</v>
      </c>
      <c r="L9" s="10">
        <v>1</v>
      </c>
      <c r="M9" s="10">
        <v>1</v>
      </c>
      <c r="N9" s="10">
        <v>1</v>
      </c>
      <c r="O9" s="10"/>
      <c r="P9" s="170"/>
      <c r="Q9" s="10"/>
      <c r="R9" s="170"/>
      <c r="S9" s="10"/>
      <c r="T9" s="170"/>
      <c r="U9" s="10"/>
      <c r="V9" s="170"/>
    </row>
    <row r="10" spans="1:22" ht="112.5" customHeight="1">
      <c r="A10" s="235"/>
      <c r="B10" s="236"/>
      <c r="C10" s="9" t="s">
        <v>170</v>
      </c>
      <c r="D10" s="157">
        <v>0.3</v>
      </c>
      <c r="E10" s="160" t="s">
        <v>115</v>
      </c>
      <c r="F10" s="158">
        <v>1</v>
      </c>
      <c r="G10" s="9" t="s">
        <v>118</v>
      </c>
      <c r="H10" s="160" t="s">
        <v>673</v>
      </c>
      <c r="I10" s="22">
        <v>43101</v>
      </c>
      <c r="J10" s="17">
        <v>43465</v>
      </c>
      <c r="K10" s="10">
        <v>0.25</v>
      </c>
      <c r="L10" s="10">
        <v>0.5</v>
      </c>
      <c r="M10" s="10">
        <v>0.75</v>
      </c>
      <c r="N10" s="10">
        <v>1</v>
      </c>
      <c r="O10" s="10"/>
      <c r="P10" s="170"/>
      <c r="Q10" s="10"/>
      <c r="R10" s="170"/>
      <c r="S10" s="10"/>
      <c r="T10" s="170"/>
      <c r="U10" s="10"/>
      <c r="V10" s="170"/>
    </row>
    <row r="11" spans="1:22" ht="61.5" customHeight="1">
      <c r="A11" s="235"/>
      <c r="B11" s="236"/>
      <c r="C11" s="9" t="s">
        <v>119</v>
      </c>
      <c r="D11" s="18">
        <v>0.15</v>
      </c>
      <c r="E11" s="16" t="s">
        <v>115</v>
      </c>
      <c r="F11" s="20">
        <v>1</v>
      </c>
      <c r="G11" s="9" t="s">
        <v>120</v>
      </c>
      <c r="H11" s="173" t="s">
        <v>741</v>
      </c>
      <c r="I11" s="22">
        <v>43101</v>
      </c>
      <c r="J11" s="17">
        <v>43465</v>
      </c>
      <c r="K11" s="10">
        <v>0.33300000000000002</v>
      </c>
      <c r="L11" s="10">
        <v>0.33300000000000002</v>
      </c>
      <c r="M11" s="10">
        <v>0.66300000000000003</v>
      </c>
      <c r="N11" s="10">
        <v>1</v>
      </c>
      <c r="O11" s="10"/>
      <c r="P11" s="170"/>
      <c r="Q11" s="10"/>
      <c r="R11" s="170"/>
      <c r="S11" s="10"/>
      <c r="T11" s="170"/>
      <c r="U11" s="10"/>
      <c r="V11" s="170"/>
    </row>
    <row r="12" spans="1:22" ht="63">
      <c r="A12" s="235"/>
      <c r="B12" s="236"/>
      <c r="C12" s="9" t="s">
        <v>121</v>
      </c>
      <c r="D12" s="18">
        <v>0.15</v>
      </c>
      <c r="E12" s="16" t="s">
        <v>115</v>
      </c>
      <c r="F12" s="20">
        <v>1</v>
      </c>
      <c r="G12" s="9" t="s">
        <v>122</v>
      </c>
      <c r="H12" s="138" t="s">
        <v>707</v>
      </c>
      <c r="I12" s="22">
        <v>43101</v>
      </c>
      <c r="J12" s="17">
        <v>43465</v>
      </c>
      <c r="K12" s="10">
        <v>1</v>
      </c>
      <c r="L12" s="10">
        <v>1</v>
      </c>
      <c r="M12" s="10">
        <v>1</v>
      </c>
      <c r="N12" s="10">
        <v>1</v>
      </c>
      <c r="O12" s="10"/>
      <c r="P12" s="170"/>
      <c r="Q12" s="10"/>
      <c r="R12" s="170"/>
      <c r="S12" s="10"/>
      <c r="T12" s="170"/>
      <c r="U12" s="10"/>
      <c r="V12" s="170"/>
    </row>
    <row r="13" spans="1:22" ht="63">
      <c r="A13" s="235"/>
      <c r="B13" s="236"/>
      <c r="C13" s="9" t="s">
        <v>123</v>
      </c>
      <c r="D13" s="18">
        <v>0.1</v>
      </c>
      <c r="E13" s="16" t="s">
        <v>115</v>
      </c>
      <c r="F13" s="20">
        <v>0.8</v>
      </c>
      <c r="G13" s="9" t="s">
        <v>739</v>
      </c>
      <c r="H13" s="138" t="s">
        <v>740</v>
      </c>
      <c r="I13" s="22">
        <v>43101</v>
      </c>
      <c r="J13" s="17">
        <v>43465</v>
      </c>
      <c r="K13" s="10">
        <v>0</v>
      </c>
      <c r="L13" s="10">
        <v>0.5</v>
      </c>
      <c r="M13" s="10">
        <v>0.5</v>
      </c>
      <c r="N13" s="10">
        <v>1</v>
      </c>
      <c r="O13" s="10"/>
      <c r="P13" s="170"/>
      <c r="Q13" s="10"/>
      <c r="R13" s="170"/>
      <c r="S13" s="10"/>
      <c r="T13" s="170"/>
      <c r="U13" s="10"/>
      <c r="V13" s="170"/>
    </row>
    <row r="17" spans="8:8" ht="15.75">
      <c r="H17" s="146"/>
    </row>
  </sheetData>
  <mergeCells count="20">
    <mergeCell ref="O6:P6"/>
    <mergeCell ref="Q6:R6"/>
    <mergeCell ref="S6:T6"/>
    <mergeCell ref="U6:V6"/>
    <mergeCell ref="A4:V4"/>
    <mergeCell ref="K5:N5"/>
    <mergeCell ref="O5:V5"/>
    <mergeCell ref="A8:A13"/>
    <mergeCell ref="B8:B13"/>
    <mergeCell ref="I6:I7"/>
    <mergeCell ref="J6:J7"/>
    <mergeCell ref="A5:A7"/>
    <mergeCell ref="B5:B7"/>
    <mergeCell ref="C5:C7"/>
    <mergeCell ref="D5:D7"/>
    <mergeCell ref="E5:E7"/>
    <mergeCell ref="F5:F7"/>
    <mergeCell ref="G5:G7"/>
    <mergeCell ref="I5:J5"/>
    <mergeCell ref="H5:H7"/>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7"/>
  <sheetViews>
    <sheetView topLeftCell="B1" zoomScale="80" zoomScaleNormal="80" workbookViewId="0">
      <pane xSplit="1" ySplit="7" topLeftCell="C8" activePane="bottomRight" state="frozen"/>
      <selection activeCell="B1" sqref="B1"/>
      <selection pane="topRight" activeCell="C1" sqref="C1"/>
      <selection pane="bottomLeft" activeCell="B8" sqref="B8"/>
      <selection pane="bottomRight" activeCell="O13" sqref="O13:V17"/>
    </sheetView>
  </sheetViews>
  <sheetFormatPr baseColWidth="10" defaultColWidth="10.7109375" defaultRowHeight="12.75"/>
  <cols>
    <col min="1" max="1" width="24.7109375" customWidth="1"/>
    <col min="2" max="2" width="23.7109375" customWidth="1"/>
    <col min="3" max="3" width="24" customWidth="1"/>
    <col min="4" max="4" width="15.5703125" customWidth="1"/>
    <col min="5" max="5" width="12.28515625" customWidth="1"/>
    <col min="7" max="7" width="42.140625" customWidth="1"/>
    <col min="8" max="8" width="46.85546875" style="14" customWidth="1"/>
    <col min="9" max="10" width="15.7109375" customWidth="1"/>
    <col min="11" max="11" width="17.5703125" customWidth="1"/>
    <col min="12" max="14" width="17.5703125" hidden="1" customWidth="1"/>
  </cols>
  <sheetData>
    <row r="1" spans="1:22" ht="24" customHeight="1"/>
    <row r="2" spans="1:22" ht="24" customHeight="1"/>
    <row r="4" spans="1:22" ht="33.75">
      <c r="A4" s="182" t="s">
        <v>737</v>
      </c>
      <c r="B4" s="183"/>
      <c r="C4" s="183"/>
      <c r="D4" s="183"/>
      <c r="E4" s="183"/>
      <c r="F4" s="183"/>
      <c r="G4" s="183"/>
      <c r="H4" s="183"/>
      <c r="I4" s="183"/>
      <c r="J4" s="183"/>
      <c r="K4" s="183"/>
      <c r="L4" s="183"/>
      <c r="M4" s="183"/>
      <c r="N4" s="183"/>
      <c r="O4" s="183"/>
      <c r="P4" s="183"/>
      <c r="Q4" s="183"/>
      <c r="R4" s="183"/>
      <c r="S4" s="183"/>
      <c r="T4" s="183"/>
      <c r="U4" s="183"/>
      <c r="V4" s="183"/>
    </row>
    <row r="5" spans="1:22" ht="36.75" customHeight="1">
      <c r="A5" s="188" t="s">
        <v>99</v>
      </c>
      <c r="B5" s="191" t="s">
        <v>74</v>
      </c>
      <c r="C5" s="191" t="s">
        <v>65</v>
      </c>
      <c r="D5" s="191" t="s">
        <v>66</v>
      </c>
      <c r="E5" s="191" t="s">
        <v>67</v>
      </c>
      <c r="F5" s="191" t="s">
        <v>68</v>
      </c>
      <c r="G5" s="191" t="s">
        <v>69</v>
      </c>
      <c r="H5" s="191" t="s">
        <v>666</v>
      </c>
      <c r="I5" s="240" t="s">
        <v>70</v>
      </c>
      <c r="J5" s="240"/>
      <c r="K5" s="191" t="s">
        <v>79</v>
      </c>
      <c r="L5" s="191"/>
      <c r="M5" s="191"/>
      <c r="N5" s="191"/>
      <c r="O5" s="184" t="s">
        <v>490</v>
      </c>
      <c r="P5" s="184"/>
      <c r="Q5" s="184"/>
      <c r="R5" s="184"/>
      <c r="S5" s="184"/>
      <c r="T5" s="184"/>
      <c r="U5" s="184"/>
      <c r="V5" s="184"/>
    </row>
    <row r="6" spans="1:22" ht="30" customHeight="1">
      <c r="A6" s="188"/>
      <c r="B6" s="191"/>
      <c r="C6" s="191"/>
      <c r="D6" s="191"/>
      <c r="E6" s="191"/>
      <c r="F6" s="191"/>
      <c r="G6" s="191"/>
      <c r="H6" s="191"/>
      <c r="I6" s="191" t="s">
        <v>71</v>
      </c>
      <c r="J6" s="191" t="s">
        <v>72</v>
      </c>
      <c r="K6" s="15" t="s">
        <v>75</v>
      </c>
      <c r="L6" s="15" t="s">
        <v>76</v>
      </c>
      <c r="M6" s="15" t="s">
        <v>77</v>
      </c>
      <c r="N6" s="15" t="s">
        <v>78</v>
      </c>
      <c r="O6" s="185" t="s">
        <v>75</v>
      </c>
      <c r="P6" s="185"/>
      <c r="Q6" s="185" t="s">
        <v>76</v>
      </c>
      <c r="R6" s="185"/>
      <c r="S6" s="185" t="s">
        <v>77</v>
      </c>
      <c r="T6" s="185"/>
      <c r="U6" s="185" t="s">
        <v>78</v>
      </c>
      <c r="V6" s="185"/>
    </row>
    <row r="7" spans="1:22" ht="45">
      <c r="A7" s="188"/>
      <c r="B7" s="191"/>
      <c r="C7" s="191"/>
      <c r="D7" s="191"/>
      <c r="E7" s="191"/>
      <c r="F7" s="191"/>
      <c r="G7" s="191"/>
      <c r="H7" s="191"/>
      <c r="I7" s="191"/>
      <c r="J7" s="191"/>
      <c r="K7" s="159" t="s">
        <v>64</v>
      </c>
      <c r="L7" s="159" t="s">
        <v>64</v>
      </c>
      <c r="M7" s="159" t="s">
        <v>64</v>
      </c>
      <c r="N7" s="159" t="s">
        <v>64</v>
      </c>
      <c r="O7" s="67" t="s">
        <v>492</v>
      </c>
      <c r="P7" s="168" t="s">
        <v>491</v>
      </c>
      <c r="Q7" s="67" t="s">
        <v>492</v>
      </c>
      <c r="R7" s="67" t="s">
        <v>491</v>
      </c>
      <c r="S7" s="67" t="s">
        <v>492</v>
      </c>
      <c r="T7" s="67" t="s">
        <v>491</v>
      </c>
      <c r="U7" s="67" t="s">
        <v>492</v>
      </c>
      <c r="V7" s="67" t="s">
        <v>491</v>
      </c>
    </row>
    <row r="8" spans="1:22" ht="84.75" customHeight="1">
      <c r="A8" s="176" t="s">
        <v>61</v>
      </c>
      <c r="B8" s="175" t="s">
        <v>91</v>
      </c>
      <c r="C8" s="88" t="s">
        <v>173</v>
      </c>
      <c r="D8" s="18">
        <v>0.1</v>
      </c>
      <c r="E8" s="163" t="s">
        <v>107</v>
      </c>
      <c r="F8" s="16">
        <v>1</v>
      </c>
      <c r="G8" s="239" t="s">
        <v>171</v>
      </c>
      <c r="H8" s="141" t="s">
        <v>674</v>
      </c>
      <c r="I8" s="22">
        <v>43101</v>
      </c>
      <c r="J8" s="17">
        <v>43190</v>
      </c>
      <c r="K8" s="12">
        <v>1</v>
      </c>
      <c r="L8" s="12">
        <v>0</v>
      </c>
      <c r="M8" s="12">
        <v>0</v>
      </c>
      <c r="N8" s="12">
        <v>0</v>
      </c>
      <c r="O8" s="12"/>
      <c r="Q8" s="12"/>
      <c r="S8" s="12"/>
      <c r="U8" s="12"/>
    </row>
    <row r="9" spans="1:22" ht="126" customHeight="1">
      <c r="A9" s="176"/>
      <c r="B9" s="175"/>
      <c r="C9" s="88" t="s">
        <v>174</v>
      </c>
      <c r="D9" s="18">
        <v>0.1</v>
      </c>
      <c r="E9" s="16" t="s">
        <v>101</v>
      </c>
      <c r="F9" s="20">
        <v>1</v>
      </c>
      <c r="G9" s="239"/>
      <c r="H9" s="139" t="s">
        <v>683</v>
      </c>
      <c r="I9" s="22">
        <v>43191</v>
      </c>
      <c r="J9" s="17">
        <v>43465</v>
      </c>
      <c r="K9" s="12">
        <v>0</v>
      </c>
      <c r="L9" s="23">
        <v>0.3</v>
      </c>
      <c r="M9" s="23">
        <v>0.4</v>
      </c>
      <c r="N9" s="23">
        <v>0.4</v>
      </c>
      <c r="O9" s="12"/>
      <c r="Q9" s="12"/>
      <c r="S9" s="12"/>
      <c r="U9" s="12"/>
    </row>
    <row r="10" spans="1:22" ht="89.25" customHeight="1">
      <c r="A10" s="176"/>
      <c r="B10" s="175"/>
      <c r="C10" s="20" t="s">
        <v>145</v>
      </c>
      <c r="D10" s="18">
        <v>0.08</v>
      </c>
      <c r="E10" s="163" t="s">
        <v>107</v>
      </c>
      <c r="F10" s="16">
        <v>4</v>
      </c>
      <c r="G10" s="8" t="s">
        <v>146</v>
      </c>
      <c r="H10" s="141" t="s">
        <v>675</v>
      </c>
      <c r="I10" s="22">
        <v>43101</v>
      </c>
      <c r="J10" s="17">
        <v>43465</v>
      </c>
      <c r="K10" s="12">
        <v>1</v>
      </c>
      <c r="L10" s="12">
        <v>1</v>
      </c>
      <c r="M10" s="12">
        <v>1</v>
      </c>
      <c r="N10" s="12">
        <v>1</v>
      </c>
      <c r="O10" s="12"/>
      <c r="Q10" s="12"/>
      <c r="S10" s="12"/>
      <c r="U10" s="12"/>
    </row>
    <row r="11" spans="1:22" ht="165.75" customHeight="1">
      <c r="A11" s="176"/>
      <c r="B11" s="175"/>
      <c r="C11" s="20" t="s">
        <v>147</v>
      </c>
      <c r="D11" s="18">
        <v>0.2</v>
      </c>
      <c r="E11" s="16" t="s">
        <v>101</v>
      </c>
      <c r="F11" s="20">
        <v>1</v>
      </c>
      <c r="G11" s="19" t="s">
        <v>148</v>
      </c>
      <c r="H11" s="139" t="s">
        <v>682</v>
      </c>
      <c r="I11" s="22">
        <v>43101</v>
      </c>
      <c r="J11" s="17">
        <v>43465</v>
      </c>
      <c r="K11" s="23">
        <v>1</v>
      </c>
      <c r="L11" s="23">
        <v>1</v>
      </c>
      <c r="M11" s="23">
        <v>1</v>
      </c>
      <c r="N11" s="23">
        <v>1</v>
      </c>
      <c r="O11" s="23"/>
      <c r="Q11" s="23"/>
      <c r="S11" s="23"/>
      <c r="U11" s="23"/>
    </row>
    <row r="12" spans="1:22" ht="47.25">
      <c r="A12" s="176"/>
      <c r="B12" s="175"/>
      <c r="C12" s="20" t="s">
        <v>149</v>
      </c>
      <c r="D12" s="18">
        <v>0.1</v>
      </c>
      <c r="E12" s="163" t="s">
        <v>107</v>
      </c>
      <c r="F12" s="16">
        <v>1</v>
      </c>
      <c r="G12" s="19" t="s">
        <v>92</v>
      </c>
      <c r="H12" s="81" t="s">
        <v>676</v>
      </c>
      <c r="I12" s="22">
        <v>43101</v>
      </c>
      <c r="J12" s="17">
        <v>43465</v>
      </c>
      <c r="K12" s="12">
        <v>0</v>
      </c>
      <c r="L12" s="12">
        <v>0</v>
      </c>
      <c r="M12" s="12">
        <v>0</v>
      </c>
      <c r="N12" s="12">
        <v>1</v>
      </c>
      <c r="O12" s="172"/>
      <c r="Q12" s="172"/>
      <c r="S12" s="172"/>
      <c r="U12" s="172"/>
    </row>
    <row r="13" spans="1:22" ht="31.5">
      <c r="A13" s="176"/>
      <c r="B13" s="175"/>
      <c r="C13" s="20" t="s">
        <v>143</v>
      </c>
      <c r="D13" s="18">
        <v>0.06</v>
      </c>
      <c r="E13" s="163" t="s">
        <v>107</v>
      </c>
      <c r="F13" s="16">
        <v>1</v>
      </c>
      <c r="G13" s="237" t="s">
        <v>677</v>
      </c>
      <c r="H13" s="81" t="s">
        <v>143</v>
      </c>
      <c r="I13" s="22">
        <v>43101</v>
      </c>
      <c r="J13" s="17">
        <v>43190</v>
      </c>
      <c r="K13" s="12">
        <v>1</v>
      </c>
      <c r="L13" s="12">
        <v>0</v>
      </c>
      <c r="M13" s="12">
        <v>0</v>
      </c>
      <c r="N13" s="12">
        <v>0</v>
      </c>
      <c r="O13" s="12"/>
      <c r="P13" s="170"/>
      <c r="Q13" s="12"/>
      <c r="R13" s="170"/>
      <c r="S13" s="12"/>
      <c r="T13" s="170"/>
      <c r="U13" s="12"/>
      <c r="V13" s="170"/>
    </row>
    <row r="14" spans="1:22" ht="171" customHeight="1">
      <c r="A14" s="176"/>
      <c r="B14" s="175"/>
      <c r="C14" s="20" t="s">
        <v>144</v>
      </c>
      <c r="D14" s="18">
        <v>0.06</v>
      </c>
      <c r="E14" s="16" t="s">
        <v>101</v>
      </c>
      <c r="F14" s="20">
        <v>1</v>
      </c>
      <c r="G14" s="237"/>
      <c r="H14" s="139" t="s">
        <v>681</v>
      </c>
      <c r="I14" s="22">
        <v>43191</v>
      </c>
      <c r="J14" s="17">
        <v>43465</v>
      </c>
      <c r="K14" s="12">
        <v>0</v>
      </c>
      <c r="L14" s="23">
        <v>0.3</v>
      </c>
      <c r="M14" s="23">
        <v>0.4</v>
      </c>
      <c r="N14" s="23">
        <v>0.4</v>
      </c>
      <c r="O14" s="12"/>
      <c r="P14" s="170"/>
      <c r="Q14" s="12"/>
      <c r="R14" s="170"/>
      <c r="S14" s="12"/>
      <c r="T14" s="170"/>
      <c r="U14" s="12"/>
      <c r="V14" s="170"/>
    </row>
    <row r="15" spans="1:22" ht="116.25" customHeight="1">
      <c r="A15" s="176"/>
      <c r="B15" s="175"/>
      <c r="C15" s="20" t="s">
        <v>150</v>
      </c>
      <c r="D15" s="18">
        <v>0.1</v>
      </c>
      <c r="E15" s="16" t="s">
        <v>101</v>
      </c>
      <c r="F15" s="20">
        <v>1</v>
      </c>
      <c r="G15" s="19" t="s">
        <v>93</v>
      </c>
      <c r="H15" s="139" t="s">
        <v>680</v>
      </c>
      <c r="I15" s="22">
        <v>43101</v>
      </c>
      <c r="J15" s="17">
        <v>43465</v>
      </c>
      <c r="K15" s="23">
        <v>1</v>
      </c>
      <c r="L15" s="23">
        <v>1</v>
      </c>
      <c r="M15" s="23">
        <v>1</v>
      </c>
      <c r="N15" s="23">
        <v>1</v>
      </c>
      <c r="O15" s="23"/>
      <c r="P15" s="170"/>
      <c r="Q15" s="23"/>
      <c r="R15" s="170"/>
      <c r="S15" s="23"/>
      <c r="T15" s="170"/>
      <c r="U15" s="23"/>
      <c r="V15" s="170"/>
    </row>
    <row r="16" spans="1:22" ht="77.25" customHeight="1">
      <c r="A16" s="176"/>
      <c r="B16" s="238" t="s">
        <v>95</v>
      </c>
      <c r="C16" s="20" t="s">
        <v>143</v>
      </c>
      <c r="D16" s="18">
        <v>0.1</v>
      </c>
      <c r="E16" s="163" t="s">
        <v>107</v>
      </c>
      <c r="F16" s="16">
        <v>1</v>
      </c>
      <c r="G16" s="237" t="s">
        <v>94</v>
      </c>
      <c r="H16" s="137" t="s">
        <v>143</v>
      </c>
      <c r="I16" s="22">
        <v>43101</v>
      </c>
      <c r="J16" s="17">
        <v>43190</v>
      </c>
      <c r="K16" s="12">
        <v>1</v>
      </c>
      <c r="L16" s="12">
        <v>0</v>
      </c>
      <c r="M16" s="12">
        <v>0</v>
      </c>
      <c r="N16" s="12">
        <v>0</v>
      </c>
      <c r="O16" s="12"/>
      <c r="P16" s="170"/>
      <c r="Q16" s="12"/>
      <c r="R16" s="170"/>
      <c r="S16" s="12"/>
      <c r="T16" s="170"/>
      <c r="U16" s="12"/>
      <c r="V16" s="170"/>
    </row>
    <row r="17" spans="1:22" ht="114.75" customHeight="1">
      <c r="A17" s="176"/>
      <c r="B17" s="238"/>
      <c r="C17" s="20" t="s">
        <v>678</v>
      </c>
      <c r="D17" s="18">
        <v>0.1</v>
      </c>
      <c r="E17" s="16" t="s">
        <v>101</v>
      </c>
      <c r="F17" s="20">
        <v>1</v>
      </c>
      <c r="G17" s="237"/>
      <c r="H17" s="139" t="s">
        <v>679</v>
      </c>
      <c r="I17" s="22">
        <v>43191</v>
      </c>
      <c r="J17" s="17">
        <v>43465</v>
      </c>
      <c r="K17" s="12">
        <v>0</v>
      </c>
      <c r="L17" s="23">
        <v>0.3</v>
      </c>
      <c r="M17" s="23">
        <v>0.4</v>
      </c>
      <c r="N17" s="23">
        <v>0.4</v>
      </c>
      <c r="O17" s="12"/>
      <c r="P17" s="170"/>
      <c r="Q17" s="12"/>
      <c r="R17" s="170"/>
      <c r="S17" s="12"/>
      <c r="T17" s="170"/>
      <c r="U17" s="12"/>
      <c r="V17" s="170"/>
    </row>
  </sheetData>
  <mergeCells count="24">
    <mergeCell ref="E5:E7"/>
    <mergeCell ref="O5:V5"/>
    <mergeCell ref="O6:P6"/>
    <mergeCell ref="Q6:R6"/>
    <mergeCell ref="S6:T6"/>
    <mergeCell ref="U6:V6"/>
    <mergeCell ref="H5:H7"/>
    <mergeCell ref="K5:N5"/>
    <mergeCell ref="A4:V4"/>
    <mergeCell ref="G16:G17"/>
    <mergeCell ref="B16:B17"/>
    <mergeCell ref="A8:A17"/>
    <mergeCell ref="I6:I7"/>
    <mergeCell ref="J6:J7"/>
    <mergeCell ref="B8:B15"/>
    <mergeCell ref="G8:G9"/>
    <mergeCell ref="G13:G14"/>
    <mergeCell ref="F5:F7"/>
    <mergeCell ref="G5:G7"/>
    <mergeCell ref="I5:J5"/>
    <mergeCell ref="A5:A7"/>
    <mergeCell ref="B5:B7"/>
    <mergeCell ref="C5:C7"/>
    <mergeCell ref="D5:D7"/>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9"/>
  <sheetViews>
    <sheetView tabSelected="1" topLeftCell="D1" zoomScale="80" zoomScaleNormal="80" workbookViewId="0">
      <selection activeCell="K8" sqref="K8"/>
    </sheetView>
  </sheetViews>
  <sheetFormatPr baseColWidth="10" defaultColWidth="10.7109375" defaultRowHeight="12.75"/>
  <cols>
    <col min="1" max="1" width="19.42578125" customWidth="1"/>
    <col min="2" max="2" width="18.28515625" customWidth="1"/>
    <col min="3" max="3" width="31.140625" customWidth="1"/>
    <col min="4" max="4" width="15.140625" customWidth="1"/>
    <col min="5" max="5" width="14.28515625" customWidth="1"/>
    <col min="6" max="6" width="17.42578125" customWidth="1"/>
    <col min="7" max="7" width="29.7109375" customWidth="1"/>
    <col min="8" max="8" width="43.7109375" style="13" customWidth="1"/>
    <col min="9" max="10" width="15.7109375" customWidth="1"/>
    <col min="11" max="14" width="17.85546875" customWidth="1"/>
  </cols>
  <sheetData>
    <row r="1" spans="1:22" ht="20.25" customHeight="1"/>
    <row r="2" spans="1:22" ht="28.5" customHeight="1"/>
    <row r="4" spans="1:22" ht="33.75">
      <c r="A4" s="182" t="s">
        <v>737</v>
      </c>
      <c r="B4" s="183"/>
      <c r="C4" s="183"/>
      <c r="D4" s="183"/>
      <c r="E4" s="183"/>
      <c r="F4" s="183"/>
      <c r="G4" s="183"/>
      <c r="H4" s="183"/>
      <c r="I4" s="183"/>
      <c r="J4" s="183"/>
      <c r="K4" s="183"/>
      <c r="L4" s="183"/>
      <c r="M4" s="183"/>
      <c r="N4" s="183"/>
      <c r="O4" s="183"/>
      <c r="P4" s="183"/>
      <c r="Q4" s="183"/>
      <c r="R4" s="183"/>
      <c r="S4" s="183"/>
      <c r="T4" s="183"/>
      <c r="U4" s="183"/>
      <c r="V4" s="183"/>
    </row>
    <row r="5" spans="1:22" ht="39.75" customHeight="1">
      <c r="A5" s="191" t="s">
        <v>99</v>
      </c>
      <c r="B5" s="191" t="s">
        <v>74</v>
      </c>
      <c r="C5" s="191" t="s">
        <v>65</v>
      </c>
      <c r="D5" s="191" t="s">
        <v>66</v>
      </c>
      <c r="E5" s="191" t="s">
        <v>67</v>
      </c>
      <c r="F5" s="191" t="s">
        <v>68</v>
      </c>
      <c r="G5" s="191" t="s">
        <v>69</v>
      </c>
      <c r="H5" s="191" t="s">
        <v>666</v>
      </c>
      <c r="I5" s="240" t="s">
        <v>70</v>
      </c>
      <c r="J5" s="240"/>
      <c r="K5" s="191" t="s">
        <v>79</v>
      </c>
      <c r="L5" s="191"/>
      <c r="M5" s="191"/>
      <c r="N5" s="191"/>
      <c r="O5" s="184" t="s">
        <v>490</v>
      </c>
      <c r="P5" s="184"/>
      <c r="Q5" s="184"/>
      <c r="R5" s="184"/>
      <c r="S5" s="184"/>
      <c r="T5" s="184"/>
      <c r="U5" s="184"/>
      <c r="V5" s="184"/>
    </row>
    <row r="6" spans="1:22" ht="30" customHeight="1">
      <c r="A6" s="191"/>
      <c r="B6" s="191"/>
      <c r="C6" s="191"/>
      <c r="D6" s="191"/>
      <c r="E6" s="191"/>
      <c r="F6" s="191"/>
      <c r="G6" s="191"/>
      <c r="H6" s="191"/>
      <c r="I6" s="191" t="s">
        <v>71</v>
      </c>
      <c r="J6" s="191" t="s">
        <v>72</v>
      </c>
      <c r="K6" s="15" t="s">
        <v>75</v>
      </c>
      <c r="L6" s="15" t="s">
        <v>76</v>
      </c>
      <c r="M6" s="15" t="s">
        <v>77</v>
      </c>
      <c r="N6" s="15" t="s">
        <v>78</v>
      </c>
      <c r="O6" s="185" t="s">
        <v>75</v>
      </c>
      <c r="P6" s="185"/>
      <c r="Q6" s="185" t="s">
        <v>76</v>
      </c>
      <c r="R6" s="185"/>
      <c r="S6" s="185" t="s">
        <v>77</v>
      </c>
      <c r="T6" s="185"/>
      <c r="U6" s="185" t="s">
        <v>78</v>
      </c>
      <c r="V6" s="185"/>
    </row>
    <row r="7" spans="1:22" ht="47.25" customHeight="1">
      <c r="A7" s="191"/>
      <c r="B7" s="191"/>
      <c r="C7" s="191"/>
      <c r="D7" s="191"/>
      <c r="E7" s="191"/>
      <c r="F7" s="191"/>
      <c r="G7" s="191"/>
      <c r="H7" s="191"/>
      <c r="I7" s="191"/>
      <c r="J7" s="191"/>
      <c r="K7" s="159" t="s">
        <v>64</v>
      </c>
      <c r="L7" s="159" t="s">
        <v>64</v>
      </c>
      <c r="M7" s="159" t="s">
        <v>64</v>
      </c>
      <c r="N7" s="159" t="s">
        <v>64</v>
      </c>
      <c r="O7" s="67" t="s">
        <v>492</v>
      </c>
      <c r="P7" s="168" t="s">
        <v>491</v>
      </c>
      <c r="Q7" s="67" t="s">
        <v>492</v>
      </c>
      <c r="R7" s="67" t="s">
        <v>491</v>
      </c>
      <c r="S7" s="67" t="s">
        <v>492</v>
      </c>
      <c r="T7" s="67" t="s">
        <v>491</v>
      </c>
      <c r="U7" s="67" t="s">
        <v>492</v>
      </c>
      <c r="V7" s="67" t="s">
        <v>491</v>
      </c>
    </row>
    <row r="8" spans="1:22" ht="201.75" customHeight="1">
      <c r="A8" s="176" t="s">
        <v>62</v>
      </c>
      <c r="B8" s="175" t="s">
        <v>96</v>
      </c>
      <c r="C8" s="150" t="s">
        <v>733</v>
      </c>
      <c r="D8" s="149">
        <v>0.7</v>
      </c>
      <c r="E8" s="164" t="s">
        <v>107</v>
      </c>
      <c r="F8" s="152" t="s">
        <v>151</v>
      </c>
      <c r="G8" s="89" t="s">
        <v>152</v>
      </c>
      <c r="H8" s="136" t="s">
        <v>708</v>
      </c>
      <c r="I8" s="29">
        <v>43132</v>
      </c>
      <c r="J8" s="29">
        <v>43373</v>
      </c>
      <c r="K8" s="10">
        <v>0.2</v>
      </c>
      <c r="L8" s="149">
        <v>0.4</v>
      </c>
      <c r="M8" s="10">
        <v>1</v>
      </c>
      <c r="N8" s="10">
        <v>1</v>
      </c>
      <c r="O8" s="10"/>
      <c r="P8" s="170"/>
      <c r="Q8" s="10"/>
      <c r="R8" s="170"/>
      <c r="S8" s="10"/>
      <c r="T8" s="170"/>
      <c r="U8" s="10"/>
      <c r="V8" s="170"/>
    </row>
    <row r="9" spans="1:22" ht="204.75">
      <c r="A9" s="176"/>
      <c r="B9" s="175"/>
      <c r="C9" s="20" t="s">
        <v>155</v>
      </c>
      <c r="D9" s="18">
        <v>0.3</v>
      </c>
      <c r="E9" s="16" t="s">
        <v>101</v>
      </c>
      <c r="F9" s="59" t="s">
        <v>153</v>
      </c>
      <c r="G9" s="89" t="s">
        <v>154</v>
      </c>
      <c r="H9" s="139" t="s">
        <v>709</v>
      </c>
      <c r="I9" s="29">
        <v>43282</v>
      </c>
      <c r="J9" s="29">
        <v>43464</v>
      </c>
      <c r="K9" s="10">
        <v>0</v>
      </c>
      <c r="L9" s="149">
        <v>0</v>
      </c>
      <c r="M9" s="10">
        <v>0.5</v>
      </c>
      <c r="N9" s="10">
        <v>1</v>
      </c>
      <c r="O9" s="10"/>
      <c r="P9" s="170"/>
      <c r="Q9" s="10"/>
      <c r="R9" s="170"/>
      <c r="S9" s="10"/>
      <c r="T9" s="170"/>
      <c r="U9" s="10"/>
      <c r="V9" s="170"/>
    </row>
  </sheetData>
  <mergeCells count="20">
    <mergeCell ref="A8:A9"/>
    <mergeCell ref="B8:B9"/>
    <mergeCell ref="A5:A7"/>
    <mergeCell ref="B5:B7"/>
    <mergeCell ref="C5:C7"/>
    <mergeCell ref="A4:V4"/>
    <mergeCell ref="K5:N5"/>
    <mergeCell ref="I6:I7"/>
    <mergeCell ref="J6:J7"/>
    <mergeCell ref="D5:D7"/>
    <mergeCell ref="E5:E7"/>
    <mergeCell ref="F5:F7"/>
    <mergeCell ref="G5:G7"/>
    <mergeCell ref="I5:J5"/>
    <mergeCell ref="H5:H7"/>
    <mergeCell ref="O5:V5"/>
    <mergeCell ref="O6:P6"/>
    <mergeCell ref="Q6:R6"/>
    <mergeCell ref="S6:T6"/>
    <mergeCell ref="U6:V6"/>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2"/>
  <sheetViews>
    <sheetView topLeftCell="F1" zoomScale="90" zoomScaleNormal="90" workbookViewId="0">
      <selection activeCell="H10" sqref="H10"/>
    </sheetView>
  </sheetViews>
  <sheetFormatPr baseColWidth="10" defaultColWidth="10.7109375" defaultRowHeight="12.75"/>
  <cols>
    <col min="1" max="1" width="20.28515625" customWidth="1"/>
    <col min="2" max="2" width="18.85546875" customWidth="1"/>
    <col min="3" max="3" width="23.28515625" customWidth="1"/>
    <col min="4" max="4" width="17.5703125" customWidth="1"/>
    <col min="5" max="5" width="17.42578125" customWidth="1"/>
    <col min="6" max="6" width="21.28515625" customWidth="1"/>
    <col min="7" max="7" width="34.28515625" customWidth="1"/>
    <col min="8" max="8" width="46" style="13" customWidth="1"/>
    <col min="9" max="10" width="16" customWidth="1"/>
    <col min="11" max="14" width="16.28515625" customWidth="1"/>
  </cols>
  <sheetData>
    <row r="1" spans="1:22" ht="28.5" customHeight="1"/>
    <row r="2" spans="1:22" ht="28.5" customHeight="1"/>
    <row r="4" spans="1:22" ht="33.75">
      <c r="A4" s="182" t="s">
        <v>737</v>
      </c>
      <c r="B4" s="183"/>
      <c r="C4" s="183"/>
      <c r="D4" s="183"/>
      <c r="E4" s="183"/>
      <c r="F4" s="183"/>
      <c r="G4" s="183"/>
      <c r="H4" s="183"/>
      <c r="I4" s="183"/>
      <c r="J4" s="183"/>
      <c r="K4" s="183"/>
      <c r="L4" s="183"/>
      <c r="M4" s="183"/>
      <c r="N4" s="183"/>
      <c r="O4" s="183"/>
      <c r="P4" s="183"/>
      <c r="Q4" s="183"/>
      <c r="R4" s="183"/>
      <c r="S4" s="183"/>
      <c r="T4" s="183"/>
      <c r="U4" s="183"/>
      <c r="V4" s="183"/>
    </row>
    <row r="5" spans="1:22" ht="30" customHeight="1">
      <c r="A5" s="191" t="s">
        <v>99</v>
      </c>
      <c r="B5" s="191" t="s">
        <v>74</v>
      </c>
      <c r="C5" s="191" t="s">
        <v>65</v>
      </c>
      <c r="D5" s="191" t="s">
        <v>66</v>
      </c>
      <c r="E5" s="191" t="s">
        <v>67</v>
      </c>
      <c r="F5" s="191" t="s">
        <v>68</v>
      </c>
      <c r="G5" s="191" t="s">
        <v>69</v>
      </c>
      <c r="H5" s="191" t="s">
        <v>666</v>
      </c>
      <c r="I5" s="240" t="s">
        <v>70</v>
      </c>
      <c r="J5" s="240"/>
      <c r="K5" s="191" t="s">
        <v>79</v>
      </c>
      <c r="L5" s="191"/>
      <c r="M5" s="191"/>
      <c r="N5" s="191"/>
      <c r="O5" s="184" t="s">
        <v>490</v>
      </c>
      <c r="P5" s="184"/>
      <c r="Q5" s="184"/>
      <c r="R5" s="184"/>
      <c r="S5" s="184"/>
      <c r="T5" s="184"/>
      <c r="U5" s="184"/>
      <c r="V5" s="184"/>
    </row>
    <row r="6" spans="1:22" ht="30" customHeight="1">
      <c r="A6" s="191"/>
      <c r="B6" s="191"/>
      <c r="C6" s="191"/>
      <c r="D6" s="191"/>
      <c r="E6" s="191"/>
      <c r="F6" s="191"/>
      <c r="G6" s="191"/>
      <c r="H6" s="191"/>
      <c r="I6" s="191" t="s">
        <v>71</v>
      </c>
      <c r="J6" s="191" t="s">
        <v>72</v>
      </c>
      <c r="K6" s="15" t="s">
        <v>75</v>
      </c>
      <c r="L6" s="15" t="s">
        <v>76</v>
      </c>
      <c r="M6" s="15" t="s">
        <v>77</v>
      </c>
      <c r="N6" s="15" t="s">
        <v>78</v>
      </c>
      <c r="O6" s="185" t="s">
        <v>75</v>
      </c>
      <c r="P6" s="185"/>
      <c r="Q6" s="185" t="s">
        <v>76</v>
      </c>
      <c r="R6" s="185"/>
      <c r="S6" s="185" t="s">
        <v>77</v>
      </c>
      <c r="T6" s="185"/>
      <c r="U6" s="185" t="s">
        <v>78</v>
      </c>
      <c r="V6" s="185"/>
    </row>
    <row r="7" spans="1:22" ht="45">
      <c r="A7" s="191"/>
      <c r="B7" s="191"/>
      <c r="C7" s="191"/>
      <c r="D7" s="191"/>
      <c r="E7" s="191"/>
      <c r="F7" s="191"/>
      <c r="G7" s="191"/>
      <c r="H7" s="191"/>
      <c r="I7" s="191"/>
      <c r="J7" s="191"/>
      <c r="K7" s="159" t="s">
        <v>64</v>
      </c>
      <c r="L7" s="159" t="s">
        <v>64</v>
      </c>
      <c r="M7" s="159" t="s">
        <v>64</v>
      </c>
      <c r="N7" s="159" t="s">
        <v>64</v>
      </c>
      <c r="O7" s="67" t="s">
        <v>492</v>
      </c>
      <c r="P7" s="168" t="s">
        <v>491</v>
      </c>
      <c r="Q7" s="67" t="s">
        <v>492</v>
      </c>
      <c r="R7" s="67" t="s">
        <v>491</v>
      </c>
      <c r="S7" s="67" t="s">
        <v>492</v>
      </c>
      <c r="T7" s="67" t="s">
        <v>491</v>
      </c>
      <c r="U7" s="67" t="s">
        <v>492</v>
      </c>
      <c r="V7" s="67" t="s">
        <v>491</v>
      </c>
    </row>
    <row r="8" spans="1:22" ht="105">
      <c r="A8" s="176" t="s">
        <v>63</v>
      </c>
      <c r="B8" s="175" t="s">
        <v>63</v>
      </c>
      <c r="C8" s="21" t="s">
        <v>734</v>
      </c>
      <c r="D8" s="149">
        <v>0.3</v>
      </c>
      <c r="E8" s="152" t="s">
        <v>101</v>
      </c>
      <c r="F8" s="150">
        <v>1</v>
      </c>
      <c r="G8" s="162" t="s">
        <v>736</v>
      </c>
      <c r="H8" s="148" t="s">
        <v>710</v>
      </c>
      <c r="I8" s="151">
        <v>43101</v>
      </c>
      <c r="J8" s="17">
        <v>43373</v>
      </c>
      <c r="K8" s="147">
        <v>0.15</v>
      </c>
      <c r="L8" s="147">
        <v>0.5</v>
      </c>
      <c r="M8" s="147">
        <v>0.75</v>
      </c>
      <c r="N8" s="147">
        <v>1</v>
      </c>
      <c r="O8" s="147"/>
      <c r="P8" s="170"/>
      <c r="Q8" s="147"/>
      <c r="R8" s="170"/>
      <c r="S8" s="147"/>
      <c r="T8" s="170"/>
      <c r="U8" s="147"/>
      <c r="V8" s="170"/>
    </row>
    <row r="9" spans="1:22" ht="123.75" customHeight="1">
      <c r="A9" s="176"/>
      <c r="B9" s="175"/>
      <c r="C9" s="243" t="s">
        <v>735</v>
      </c>
      <c r="D9" s="241">
        <v>0.3</v>
      </c>
      <c r="E9" s="152" t="s">
        <v>101</v>
      </c>
      <c r="F9" s="150">
        <v>1</v>
      </c>
      <c r="G9" s="153" t="s">
        <v>711</v>
      </c>
      <c r="H9" s="148" t="s">
        <v>713</v>
      </c>
      <c r="I9" s="151">
        <v>43101</v>
      </c>
      <c r="J9" s="17">
        <v>43465</v>
      </c>
      <c r="K9" s="147">
        <v>0.25</v>
      </c>
      <c r="L9" s="147">
        <v>0.5</v>
      </c>
      <c r="M9" s="147">
        <v>0.75</v>
      </c>
      <c r="N9" s="147">
        <v>1</v>
      </c>
      <c r="O9" s="147"/>
      <c r="P9" s="170"/>
      <c r="Q9" s="147"/>
      <c r="R9" s="170"/>
      <c r="S9" s="147"/>
      <c r="T9" s="170"/>
      <c r="U9" s="147"/>
      <c r="V9" s="170"/>
    </row>
    <row r="10" spans="1:22" s="13" customFormat="1" ht="74.25" customHeight="1">
      <c r="A10" s="176"/>
      <c r="B10" s="175"/>
      <c r="C10" s="244"/>
      <c r="D10" s="242"/>
      <c r="E10" s="152" t="s">
        <v>101</v>
      </c>
      <c r="F10" s="150">
        <v>1</v>
      </c>
      <c r="G10" s="153" t="s">
        <v>712</v>
      </c>
      <c r="H10" s="148" t="s">
        <v>714</v>
      </c>
      <c r="I10" s="151">
        <v>43101</v>
      </c>
      <c r="J10" s="17">
        <v>43465</v>
      </c>
      <c r="K10" s="147">
        <v>0.25</v>
      </c>
      <c r="L10" s="147">
        <v>0.5</v>
      </c>
      <c r="M10" s="147">
        <v>0.75</v>
      </c>
      <c r="N10" s="23">
        <v>1</v>
      </c>
      <c r="O10" s="23"/>
      <c r="P10" s="170"/>
      <c r="Q10" s="23"/>
      <c r="R10" s="170"/>
      <c r="S10" s="23"/>
      <c r="T10" s="170"/>
      <c r="U10" s="23"/>
      <c r="V10" s="170"/>
    </row>
    <row r="11" spans="1:22" ht="101.25" customHeight="1">
      <c r="A11" s="176"/>
      <c r="B11" s="175"/>
      <c r="C11" s="21" t="s">
        <v>167</v>
      </c>
      <c r="D11" s="149">
        <v>0.2</v>
      </c>
      <c r="E11" s="152" t="s">
        <v>101</v>
      </c>
      <c r="F11" s="150">
        <v>1</v>
      </c>
      <c r="G11" s="153" t="s">
        <v>98</v>
      </c>
      <c r="H11" s="148" t="s">
        <v>715</v>
      </c>
      <c r="I11" s="151">
        <v>43101</v>
      </c>
      <c r="J11" s="17">
        <v>43465</v>
      </c>
      <c r="K11" s="147">
        <v>0.25</v>
      </c>
      <c r="L11" s="147">
        <v>0.5</v>
      </c>
      <c r="M11" s="147">
        <v>0.75</v>
      </c>
      <c r="N11" s="23">
        <v>1</v>
      </c>
      <c r="O11" s="23"/>
      <c r="P11" s="170"/>
      <c r="Q11" s="23"/>
      <c r="R11" s="170"/>
      <c r="S11" s="23"/>
      <c r="T11" s="170"/>
      <c r="U11" s="23"/>
      <c r="V11" s="170"/>
    </row>
    <row r="12" spans="1:22" ht="113.25" customHeight="1">
      <c r="A12" s="176"/>
      <c r="B12" s="175"/>
      <c r="C12" s="21" t="s">
        <v>168</v>
      </c>
      <c r="D12" s="149">
        <v>0.2</v>
      </c>
      <c r="E12" s="152" t="s">
        <v>101</v>
      </c>
      <c r="F12" s="150">
        <v>1</v>
      </c>
      <c r="G12" s="153" t="s">
        <v>717</v>
      </c>
      <c r="H12" s="148" t="s">
        <v>716</v>
      </c>
      <c r="I12" s="151">
        <v>43101</v>
      </c>
      <c r="J12" s="17">
        <v>43465</v>
      </c>
      <c r="K12" s="147">
        <v>0.25</v>
      </c>
      <c r="L12" s="147">
        <v>0.5</v>
      </c>
      <c r="M12" s="147">
        <v>0.75</v>
      </c>
      <c r="N12" s="23">
        <v>1</v>
      </c>
      <c r="O12" s="23"/>
      <c r="P12" s="170"/>
      <c r="Q12" s="23"/>
      <c r="R12" s="170"/>
      <c r="S12" s="23"/>
      <c r="T12" s="170"/>
      <c r="U12" s="23"/>
      <c r="V12" s="170"/>
    </row>
  </sheetData>
  <mergeCells count="22">
    <mergeCell ref="D9:D10"/>
    <mergeCell ref="A8:A12"/>
    <mergeCell ref="B8:B12"/>
    <mergeCell ref="A5:A7"/>
    <mergeCell ref="B5:B7"/>
    <mergeCell ref="C5:C7"/>
    <mergeCell ref="C9:C10"/>
    <mergeCell ref="A4:V4"/>
    <mergeCell ref="K5:N5"/>
    <mergeCell ref="I6:I7"/>
    <mergeCell ref="J6:J7"/>
    <mergeCell ref="D5:D7"/>
    <mergeCell ref="E5:E7"/>
    <mergeCell ref="F5:F7"/>
    <mergeCell ref="G5:G7"/>
    <mergeCell ref="I5:J5"/>
    <mergeCell ref="H5:H7"/>
    <mergeCell ref="O5:V5"/>
    <mergeCell ref="O6:P6"/>
    <mergeCell ref="Q6:R6"/>
    <mergeCell ref="S6:T6"/>
    <mergeCell ref="U6:V6"/>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40"/>
  <sheetViews>
    <sheetView zoomScale="90" zoomScaleNormal="90" workbookViewId="0">
      <selection activeCell="B3" sqref="B3:B6"/>
    </sheetView>
  </sheetViews>
  <sheetFormatPr baseColWidth="10" defaultColWidth="10.7109375" defaultRowHeight="12.75"/>
  <cols>
    <col min="3" max="3" width="16.42578125" customWidth="1"/>
  </cols>
  <sheetData>
    <row r="1" spans="1:15" ht="12.75" customHeight="1">
      <c r="A1" s="249" t="s">
        <v>13</v>
      </c>
      <c r="B1" s="248" t="s">
        <v>5</v>
      </c>
      <c r="C1" s="249" t="s">
        <v>14</v>
      </c>
      <c r="D1" s="249" t="s">
        <v>12</v>
      </c>
      <c r="E1" s="249" t="s">
        <v>17</v>
      </c>
      <c r="F1" s="249" t="s">
        <v>15</v>
      </c>
      <c r="G1" s="249" t="s">
        <v>11</v>
      </c>
      <c r="H1" s="248" t="s">
        <v>10</v>
      </c>
      <c r="I1" s="245" t="s">
        <v>2</v>
      </c>
      <c r="J1" s="247"/>
      <c r="K1" s="245" t="s">
        <v>3</v>
      </c>
      <c r="L1" s="246"/>
      <c r="M1" s="246"/>
      <c r="N1" s="246"/>
      <c r="O1" s="247"/>
    </row>
    <row r="2" spans="1:15" ht="90">
      <c r="A2" s="250"/>
      <c r="B2" s="248"/>
      <c r="C2" s="250"/>
      <c r="D2" s="250"/>
      <c r="E2" s="250"/>
      <c r="F2" s="250"/>
      <c r="G2" s="250"/>
      <c r="H2" s="248"/>
      <c r="I2" s="3" t="s">
        <v>0</v>
      </c>
      <c r="J2" s="3" t="s">
        <v>1</v>
      </c>
      <c r="K2" s="1" t="s">
        <v>7</v>
      </c>
      <c r="L2" s="1" t="s">
        <v>8</v>
      </c>
      <c r="M2" s="2" t="s">
        <v>6</v>
      </c>
      <c r="N2" s="1" t="s">
        <v>9</v>
      </c>
      <c r="O2" s="3" t="s">
        <v>4</v>
      </c>
    </row>
    <row r="3" spans="1:15" ht="12.75" customHeight="1">
      <c r="A3" s="7" t="s">
        <v>16</v>
      </c>
      <c r="B3" t="s">
        <v>18</v>
      </c>
      <c r="M3" s="4" t="s">
        <v>57</v>
      </c>
    </row>
    <row r="4" spans="1:15" ht="12.75" customHeight="1">
      <c r="A4" s="7" t="s">
        <v>58</v>
      </c>
      <c r="B4" t="s">
        <v>19</v>
      </c>
      <c r="M4" s="5" t="s">
        <v>21</v>
      </c>
    </row>
    <row r="5" spans="1:15" ht="12.75" customHeight="1">
      <c r="A5" s="7" t="s">
        <v>59</v>
      </c>
      <c r="B5" t="s">
        <v>20</v>
      </c>
      <c r="M5" s="6" t="s">
        <v>22</v>
      </c>
    </row>
    <row r="6" spans="1:15" ht="12.75" customHeight="1">
      <c r="A6" s="7" t="s">
        <v>60</v>
      </c>
      <c r="B6" t="s">
        <v>73</v>
      </c>
      <c r="M6" s="5" t="s">
        <v>23</v>
      </c>
    </row>
    <row r="7" spans="1:15" ht="12.75" customHeight="1">
      <c r="A7" s="7" t="s">
        <v>61</v>
      </c>
      <c r="M7" s="6" t="s">
        <v>24</v>
      </c>
    </row>
    <row r="8" spans="1:15" ht="12.75" customHeight="1">
      <c r="A8" s="7" t="s">
        <v>62</v>
      </c>
      <c r="M8" s="5" t="s">
        <v>25</v>
      </c>
    </row>
    <row r="9" spans="1:15" ht="12.75" customHeight="1">
      <c r="A9" s="7" t="s">
        <v>63</v>
      </c>
      <c r="M9" s="6" t="s">
        <v>26</v>
      </c>
    </row>
    <row r="10" spans="1:15" ht="12.75" customHeight="1">
      <c r="M10" s="5" t="s">
        <v>27</v>
      </c>
    </row>
    <row r="11" spans="1:15" ht="12.75" customHeight="1">
      <c r="M11" s="6" t="s">
        <v>28</v>
      </c>
    </row>
    <row r="12" spans="1:15" ht="12.75" customHeight="1">
      <c r="M12" s="5" t="s">
        <v>29</v>
      </c>
    </row>
    <row r="13" spans="1:15" ht="12.75" customHeight="1">
      <c r="M13" s="6" t="s">
        <v>30</v>
      </c>
    </row>
    <row r="14" spans="1:15" ht="12.75" customHeight="1">
      <c r="M14" s="5" t="s">
        <v>31</v>
      </c>
    </row>
    <row r="15" spans="1:15" ht="12.75" customHeight="1">
      <c r="M15" s="6" t="s">
        <v>32</v>
      </c>
    </row>
    <row r="16" spans="1:15" ht="12.75" customHeight="1">
      <c r="M16" s="5" t="s">
        <v>33</v>
      </c>
    </row>
    <row r="17" spans="13:13" ht="12.75" customHeight="1">
      <c r="M17" s="6" t="s">
        <v>34</v>
      </c>
    </row>
    <row r="18" spans="13:13" ht="12.75" customHeight="1">
      <c r="M18" s="6" t="s">
        <v>35</v>
      </c>
    </row>
    <row r="19" spans="13:13" ht="12.75" customHeight="1">
      <c r="M19" s="5" t="s">
        <v>36</v>
      </c>
    </row>
    <row r="20" spans="13:13" ht="12.75" customHeight="1">
      <c r="M20" s="6" t="s">
        <v>37</v>
      </c>
    </row>
    <row r="21" spans="13:13" ht="12.75" customHeight="1">
      <c r="M21" s="5" t="s">
        <v>38</v>
      </c>
    </row>
    <row r="22" spans="13:13" ht="12.75" customHeight="1">
      <c r="M22" s="6" t="s">
        <v>39</v>
      </c>
    </row>
    <row r="23" spans="13:13" ht="12.75" customHeight="1">
      <c r="M23" s="5" t="s">
        <v>40</v>
      </c>
    </row>
    <row r="24" spans="13:13" ht="12.75" customHeight="1">
      <c r="M24" s="6" t="s">
        <v>41</v>
      </c>
    </row>
    <row r="25" spans="13:13" ht="12.75" customHeight="1">
      <c r="M25" s="5" t="s">
        <v>42</v>
      </c>
    </row>
    <row r="26" spans="13:13" ht="12.75" customHeight="1">
      <c r="M26" s="6" t="s">
        <v>43</v>
      </c>
    </row>
    <row r="27" spans="13:13" ht="12.75" customHeight="1">
      <c r="M27" s="5" t="s">
        <v>44</v>
      </c>
    </row>
    <row r="28" spans="13:13" ht="12.75" customHeight="1">
      <c r="M28" s="6" t="s">
        <v>45</v>
      </c>
    </row>
    <row r="29" spans="13:13" ht="12.75" customHeight="1">
      <c r="M29" s="5" t="s">
        <v>46</v>
      </c>
    </row>
    <row r="30" spans="13:13" ht="12.75" customHeight="1">
      <c r="M30" s="5" t="s">
        <v>47</v>
      </c>
    </row>
    <row r="31" spans="13:13" ht="12.75" customHeight="1">
      <c r="M31" s="6" t="s">
        <v>48</v>
      </c>
    </row>
    <row r="32" spans="13:13" ht="12.75" customHeight="1">
      <c r="M32" s="5" t="s">
        <v>49</v>
      </c>
    </row>
    <row r="33" spans="13:13" ht="12.75" customHeight="1">
      <c r="M33" s="6" t="s">
        <v>50</v>
      </c>
    </row>
    <row r="34" spans="13:13" ht="12.75" customHeight="1">
      <c r="M34" s="5" t="s">
        <v>51</v>
      </c>
    </row>
    <row r="35" spans="13:13" ht="12.75" customHeight="1">
      <c r="M35" s="6" t="s">
        <v>52</v>
      </c>
    </row>
    <row r="36" spans="13:13" ht="12.75" customHeight="1">
      <c r="M36" s="5" t="s">
        <v>53</v>
      </c>
    </row>
    <row r="37" spans="13:13" ht="12.75" customHeight="1">
      <c r="M37" s="6" t="s">
        <v>54</v>
      </c>
    </row>
    <row r="38" spans="13:13" ht="12.75" customHeight="1">
      <c r="M38" s="5" t="s">
        <v>55</v>
      </c>
    </row>
    <row r="39" spans="13:13" ht="12.75" customHeight="1">
      <c r="M39" s="6" t="s">
        <v>56</v>
      </c>
    </row>
    <row r="40" spans="13:13" ht="12.75" customHeight="1"/>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AA505EA9B55904BA2DA621A3ACCADB5" ma:contentTypeVersion="8" ma:contentTypeDescription="Crear nuevo documento." ma:contentTypeScope="" ma:versionID="39f305984f15cb6c21a9a1d66471c981">
  <xsd:schema xmlns:xsd="http://www.w3.org/2001/XMLSchema" xmlns:p="http://schemas.microsoft.com/office/2006/metadata/properties" xmlns:ns1="bbb1532b-ab18-4e7b-be3e-fa8e2303545f" targetNamespace="http://schemas.microsoft.com/office/2006/metadata/properties" ma:root="true" ma:fieldsID="99e6daded1200a9049ade193328c3f22" ns1:_="">
    <xsd:import namespace="bbb1532b-ab18-4e7b-be3e-fa8e2303545f"/>
    <xsd:element name="properties">
      <xsd:complexType>
        <xsd:sequence>
          <xsd:element name="documentManagement">
            <xsd:complexType>
              <xsd:all>
                <xsd:element ref="ns1:Codigo" minOccurs="0"/>
                <xsd:element ref="ns1:Estado" minOccurs="0"/>
                <xsd:element ref="ns1:Area_x0020_responsable" minOccurs="0"/>
                <xsd:element ref="ns1:Responsable" minOccurs="0"/>
                <xsd:element ref="ns1:Areas_x0020_que_x0020_participan" minOccurs="0"/>
                <xsd:element ref="ns1:Fecha_x0020_de_x0020_emisi_x00f3_n_x0020_inicial" minOccurs="0"/>
                <xsd:element ref="ns1:Fecha_x0020_de_x0020_emisi_x00f3_n_x0020_versi_x00f3_n_x0020_vigente" minOccurs="0"/>
                <xsd:element ref="ns1:Vigencia" minOccurs="0"/>
              </xsd:all>
            </xsd:complexType>
          </xsd:element>
        </xsd:sequence>
      </xsd:complexType>
    </xsd:element>
  </xsd:schema>
  <xsd:schema xmlns:xsd="http://www.w3.org/2001/XMLSchema" xmlns:dms="http://schemas.microsoft.com/office/2006/documentManagement/types" targetNamespace="bbb1532b-ab18-4e7b-be3e-fa8e2303545f" elementFormDefault="qualified">
    <xsd:import namespace="http://schemas.microsoft.com/office/2006/documentManagement/types"/>
    <xsd:element name="Codigo" ma:index="0" nillable="true" ma:displayName="Nombre Documento" ma:default="" ma:internalName="Codigo">
      <xsd:simpleType>
        <xsd:restriction base="dms:Text">
          <xsd:maxLength value="255"/>
        </xsd:restriction>
      </xsd:simpleType>
    </xsd:element>
    <xsd:element name="Estado" ma:index="9" nillable="true" ma:displayName="Estado" ma:default="Borrador" ma:format="Dropdown" ma:internalName="Estado">
      <xsd:simpleType>
        <xsd:restriction base="dms:Choice">
          <xsd:enumeration value="Borrador"/>
          <xsd:enumeration value="Listo para revisar"/>
          <xsd:enumeration value="Aprobado"/>
        </xsd:restriction>
      </xsd:simpleType>
    </xsd:element>
    <xsd:element name="Area_x0020_responsable" ma:index="10" nillable="true" ma:displayName="Area responsable" ma:list="{61e75992-e91a-44ac-aee5-7906d7b8c476}" ma:internalName="Area_x0020_responsable" ma:showField="Title">
      <xsd:simpleType>
        <xsd:restriction base="dms:Lookup"/>
      </xsd:simpleType>
    </xsd:element>
    <xsd:element name="Responsable" ma:index="11" nillable="true" ma:displayName="Responsable" ma:default="Ministro" ma:format="Dropdown" ma:internalName="Responsable">
      <xsd:simpleType>
        <xsd:restriction base="dms:Choice">
          <xsd:enumeration value="Ministro"/>
          <xsd:enumeration value="Vice Ministro"/>
          <xsd:enumeration value="Director"/>
          <xsd:enumeration value="Jefe de Oficina"/>
          <xsd:enumeration value="Subdirector"/>
          <xsd:enumeration value="Asesor"/>
          <xsd:enumeration value="Profesional especializado"/>
          <xsd:enumeration value="Profesional"/>
          <xsd:enumeration value="Tecnico"/>
          <xsd:enumeration value="Técnico asistencial"/>
        </xsd:restriction>
      </xsd:simpleType>
    </xsd:element>
    <xsd:element name="Areas_x0020_que_x0020_participan" ma:index="12" nillable="true" ma:displayName="Areas que participan" ma:default="Todas" ma:format="Dropdown" ma:internalName="Areas_x0020_que_x0020_participan">
      <xsd:simpleType>
        <xsd:restriction base="dms:Choice">
          <xsd:enumeration value="Todas"/>
          <xsd:enumeration value="Atención al Ciudadano"/>
          <xsd:enumeration value="Grupo de Contabilidad"/>
          <xsd:enumeration value="Contraloría General"/>
          <xsd:enumeration value="Despacho Ministro"/>
          <xsd:enumeration value="Despacho Viceministro"/>
          <xsd:enumeration value="Dirección de Calidad para la Educación Preescolar B y M"/>
          <xsd:enumeration value="Dirección de Calidad para la Educación Superior"/>
          <xsd:enumeration value="Dirección de Descentralización"/>
          <xsd:enumeration value="Dirección de Fomento de la Educación Superior"/>
          <xsd:enumeration value="Dirección de Cobertura y Equidad"/>
          <xsd:enumeration value="Modernización"/>
          <xsd:enumeration value="Oficina Asesora de Comunicaciones"/>
          <xsd:enumeration value="Oficina Asesora de Planeación y finanzas"/>
          <xsd:enumeration value="Oficina Asesora Jurídica"/>
          <xsd:enumeration value="Oficina de Control Interno"/>
          <xsd:enumeration value="Oficina de Cooperación y Asuntos Internacionales"/>
          <xsd:enumeration value="Oficina de Tecnología"/>
          <xsd:enumeration value="Oficina de Innovación Educativa con uso de Nuevas Tecnologías"/>
          <xsd:enumeration value="PNSE"/>
          <xsd:enumeration value="Saneamiento Contable"/>
          <xsd:enumeration value="Secretaría General"/>
          <xsd:enumeration value="Secretaría Privada"/>
          <xsd:enumeration value="Subdirección de Apoyo a la gestión de las IES"/>
          <xsd:enumeration value="Subdirección de Aseguramiento de Calidad"/>
          <xsd:enumeration value="Subdirección de Estándares y Evaluación"/>
          <xsd:enumeration value="Subdirección de Acceso"/>
          <xsd:enumeration value="Subdirección de Desarrollo Organizacional"/>
          <xsd:enumeration value="Subdirección de Desarrollo Sectorial"/>
          <xsd:enumeration value="Subdirección de Talento Humano"/>
          <xsd:enumeration value="Subdirección de Articulación Educativa e Intersectorial"/>
          <xsd:enumeration value="Subdirección de Fortalecimiento a las SE"/>
          <xsd:enumeration value="Subdirección de Contratación y Gestión Administrativa"/>
          <xsd:enumeration value="Subdirección de Gestión Financiera"/>
          <xsd:enumeration value="Subdirección de Mejoramiento"/>
          <xsd:enumeration value="Subdirección de Permanencia"/>
          <xsd:enumeration value="Subdirección de Monitoreo y Control"/>
          <xsd:enumeration value="Subdirección de Inspección y Vigilancia"/>
          <xsd:enumeration value="Subdirección de Recursos Humanos Sector Educación"/>
          <xsd:enumeration value="Grupo de Tesorería"/>
          <xsd:enumeration value="Viceministerio de Educación Básica"/>
          <xsd:enumeration value="Viceministerio de Educación Superior"/>
          <xsd:enumeration value="CNA"/>
          <xsd:enumeration value="CONACES"/>
        </xsd:restriction>
      </xsd:simpleType>
    </xsd:element>
    <xsd:element name="Fecha_x0020_de_x0020_emisi_x00f3_n_x0020_inicial" ma:index="13" nillable="true" ma:displayName="Fecha de emisión inicial" ma:format="DateOnly" ma:internalName="Fecha_x0020_de_x0020_emisi_x00f3_n_x0020_inicial">
      <xsd:simpleType>
        <xsd:restriction base="dms:DateTime"/>
      </xsd:simpleType>
    </xsd:element>
    <xsd:element name="Fecha_x0020_de_x0020_emisi_x00f3_n_x0020_versi_x00f3_n_x0020_vigente" ma:index="14" nillable="true" ma:displayName="Fecha de emisión versión vigente" ma:format="DateOnly" ma:internalName="Fecha_x0020_de_x0020_emisi_x00f3_n_x0020_versi_x00f3_n_x0020_vigente">
      <xsd:simpleType>
        <xsd:restriction base="dms:DateTime"/>
      </xsd:simpleType>
    </xsd:element>
    <xsd:element name="Vigencia" ma:index="15" nillable="true" ma:displayName="Vigencia" ma:default="Vigente" ma:format="Dropdown" ma:internalName="Vigencia">
      <xsd:simpleType>
        <xsd:restriction base="dms:Choice">
          <xsd:enumeration value="Vigente"/>
          <xsd:enumeration value="Obsolet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ma:readOnly="true"/>
        <xsd:element ref="dc:title" minOccurs="0" maxOccurs="1" ma:index="2"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igencia xmlns="bbb1532b-ab18-4e7b-be3e-fa8e2303545f">Vigente</Vigencia>
    <Area_x0020_responsable xmlns="bbb1532b-ab18-4e7b-be3e-fa8e2303545f" xsi:nil="true"/>
    <Fecha_x0020_de_x0020_emisi_x00f3_n_x0020_inicial xmlns="bbb1532b-ab18-4e7b-be3e-fa8e2303545f" xsi:nil="true"/>
    <Estado xmlns="bbb1532b-ab18-4e7b-be3e-fa8e2303545f">Borrador</Estado>
    <Responsable xmlns="bbb1532b-ab18-4e7b-be3e-fa8e2303545f">Ministro</Responsable>
    <Codigo xmlns="bbb1532b-ab18-4e7b-be3e-fa8e2303545f" xsi:nil="true"/>
    <Fecha_x0020_de_x0020_emisi_x00f3_n_x0020_versi_x00f3_n_x0020_vigente xmlns="bbb1532b-ab18-4e7b-be3e-fa8e2303545f" xsi:nil="true"/>
    <Areas_x0020_que_x0020_participan xmlns="bbb1532b-ab18-4e7b-be3e-fa8e2303545f">Todas</Areas_x0020_que_x0020_participa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F8724F-3453-4DED-9E14-33DA62744998}">
  <ds:schemaRefs>
    <ds:schemaRef ds:uri="http://schemas.microsoft.com/office/2006/metadata/contentType"/>
    <ds:schemaRef ds:uri="http://schemas.microsoft.com/office/2006/metadata/properties/metaAttributes"/>
    <ds:schemaRef ds:uri="http://www.w3.org/2000/xmlns/"/>
    <ds:schemaRef ds:uri="http://www.w3.org/2001/XMLSchema"/>
    <ds:schemaRef ds:uri="bbb1532b-ab18-4e7b-be3e-fa8e2303545f"/>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92F8411-93EC-4201-A614-F2C25C7AFA34}">
  <ds:schemaRefs>
    <ds:schemaRef ds:uri="http://purl.org/dc/terms/"/>
    <ds:schemaRef ds:uri="http://schemas.openxmlformats.org/package/2006/metadata/core-properties"/>
    <ds:schemaRef ds:uri="http://schemas.microsoft.com/office/2006/documentManagement/types"/>
    <ds:schemaRef ds:uri="bbb1532b-ab18-4e7b-be3e-fa8e2303545f"/>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68EC93F-96BC-4E96-B8A1-AAD8EA1E2B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TALENTO HUMANO</vt:lpstr>
      <vt:lpstr>DIRECCIONAMIENTO ESTRATEGICO</vt:lpstr>
      <vt:lpstr>VALORES PARA RESULTADOS</vt:lpstr>
      <vt:lpstr>EVALUACIÓN DE RESULTADOS</vt:lpstr>
      <vt:lpstr>INFORMACIÓN Y COMUNICACIÓN</vt:lpstr>
      <vt:lpstr>GESTIÓN DEL CONOCIMIENTO</vt:lpstr>
      <vt:lpstr>CONTROL INTERNO</vt:lpstr>
      <vt:lpstr>Categorías</vt:lpstr>
    </vt:vector>
  </TitlesOfParts>
  <Company>Camara de comercio de cartagena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apina</dc:creator>
  <cp:lastModifiedBy>PLANEACION</cp:lastModifiedBy>
  <cp:lastPrinted>2017-10-26T15:22:21Z</cp:lastPrinted>
  <dcterms:created xsi:type="dcterms:W3CDTF">2008-08-05T17:06:18Z</dcterms:created>
  <dcterms:modified xsi:type="dcterms:W3CDTF">2018-06-21T14:34:08Z</dcterms:modified>
</cp:coreProperties>
</file>